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ocuments\Kláštery\Klášterní muzeum\Mobiliář\Truhlářské výrobky\"/>
    </mc:Choice>
  </mc:AlternateContent>
  <xr:revisionPtr revIDLastSave="0" documentId="8_{FF58D0B4-65B7-43C0-B177-48DE53937BC4}" xr6:coauthVersionLast="47" xr6:coauthVersionMax="47" xr10:uidLastSave="{00000000-0000-0000-0000-000000000000}"/>
  <bookViews>
    <workbookView xWindow="1815" yWindow="1815" windowWidth="18000" windowHeight="936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M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'M1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'M1 01 Pol'!$A$1:$Y$130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G42" i="1"/>
  <c r="F42" i="1"/>
  <c r="G41" i="1"/>
  <c r="F41" i="1"/>
  <c r="G39" i="1"/>
  <c r="I39" i="1" s="1"/>
  <c r="I43" i="1" s="1"/>
  <c r="J42" i="1" s="1"/>
  <c r="F39" i="1"/>
  <c r="G129" i="12"/>
  <c r="BA81" i="12"/>
  <c r="BA71" i="12"/>
  <c r="BA61" i="12"/>
  <c r="BA51" i="12"/>
  <c r="BA43" i="12"/>
  <c r="BA35" i="12"/>
  <c r="BA27" i="12"/>
  <c r="G9" i="12"/>
  <c r="I9" i="12"/>
  <c r="I8" i="12" s="1"/>
  <c r="K9" i="12"/>
  <c r="K8" i="12" s="1"/>
  <c r="M9" i="12"/>
  <c r="O9" i="12"/>
  <c r="Q9" i="12"/>
  <c r="Q8" i="12" s="1"/>
  <c r="V9" i="12"/>
  <c r="V8" i="12" s="1"/>
  <c r="G26" i="12"/>
  <c r="M26" i="12" s="1"/>
  <c r="I26" i="12"/>
  <c r="K26" i="12"/>
  <c r="O26" i="12"/>
  <c r="Q26" i="12"/>
  <c r="V26" i="12"/>
  <c r="G34" i="12"/>
  <c r="I34" i="12"/>
  <c r="K34" i="12"/>
  <c r="M34" i="12"/>
  <c r="O34" i="12"/>
  <c r="Q34" i="12"/>
  <c r="V34" i="12"/>
  <c r="G42" i="12"/>
  <c r="M42" i="12" s="1"/>
  <c r="I42" i="12"/>
  <c r="K42" i="12"/>
  <c r="O42" i="12"/>
  <c r="O8" i="12" s="1"/>
  <c r="Q42" i="12"/>
  <c r="V42" i="12"/>
  <c r="G50" i="12"/>
  <c r="I50" i="12"/>
  <c r="K50" i="12"/>
  <c r="M50" i="12"/>
  <c r="O50" i="12"/>
  <c r="Q50" i="12"/>
  <c r="V50" i="12"/>
  <c r="G60" i="12"/>
  <c r="M60" i="12" s="1"/>
  <c r="I60" i="12"/>
  <c r="K60" i="12"/>
  <c r="O60" i="12"/>
  <c r="Q60" i="12"/>
  <c r="V60" i="12"/>
  <c r="G70" i="12"/>
  <c r="I70" i="12"/>
  <c r="K70" i="12"/>
  <c r="M70" i="12"/>
  <c r="O70" i="12"/>
  <c r="Q70" i="12"/>
  <c r="V70" i="12"/>
  <c r="G80" i="12"/>
  <c r="M80" i="12" s="1"/>
  <c r="I80" i="12"/>
  <c r="K80" i="12"/>
  <c r="O80" i="12"/>
  <c r="Q80" i="12"/>
  <c r="V80" i="12"/>
  <c r="G88" i="12"/>
  <c r="I88" i="12"/>
  <c r="K88" i="12"/>
  <c r="M88" i="12"/>
  <c r="O88" i="12"/>
  <c r="Q88" i="12"/>
  <c r="V88" i="12"/>
  <c r="G105" i="12"/>
  <c r="M105" i="12" s="1"/>
  <c r="I105" i="12"/>
  <c r="K105" i="12"/>
  <c r="O105" i="12"/>
  <c r="Q105" i="12"/>
  <c r="V105" i="12"/>
  <c r="G123" i="12"/>
  <c r="G122" i="12" s="1"/>
  <c r="I123" i="12"/>
  <c r="K123" i="12"/>
  <c r="K122" i="12" s="1"/>
  <c r="O123" i="12"/>
  <c r="O122" i="12" s="1"/>
  <c r="Q123" i="12"/>
  <c r="V123" i="12"/>
  <c r="V122" i="12" s="1"/>
  <c r="G125" i="12"/>
  <c r="I125" i="12"/>
  <c r="I122" i="12" s="1"/>
  <c r="K125" i="12"/>
  <c r="M125" i="12"/>
  <c r="O125" i="12"/>
  <c r="Q125" i="12"/>
  <c r="Q122" i="12" s="1"/>
  <c r="V125" i="12"/>
  <c r="AE129" i="12"/>
  <c r="I20" i="1"/>
  <c r="I19" i="1"/>
  <c r="I18" i="1"/>
  <c r="I17" i="1"/>
  <c r="I16" i="1"/>
  <c r="I55" i="1"/>
  <c r="J54" i="1" s="1"/>
  <c r="F43" i="1"/>
  <c r="G23" i="1" s="1"/>
  <c r="G43" i="1"/>
  <c r="G25" i="1" s="1"/>
  <c r="H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J55" i="1" s="1"/>
  <c r="A27" i="1"/>
  <c r="M8" i="12"/>
  <c r="G8" i="12"/>
  <c r="AF129" i="12"/>
  <c r="M123" i="12"/>
  <c r="M122" i="12" s="1"/>
  <c r="I21" i="1"/>
  <c r="J41" i="1"/>
  <c r="J39" i="1"/>
  <c r="J43" i="1" s="1"/>
  <c r="A28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3B388029-890F-422C-AA39-8F335A0C6CF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06FEC21-0B92-4A6D-A058-3284BB4D765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<sst xmlns="http://schemas.openxmlformats.org/spreadsheetml/2006/main" count="440" uniqueCount="179">
  <si>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</si>
  <si>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</si>
  <si>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</si>
  <si>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</si>
  <si>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</si>
  <si>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</si>
  <si>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</si>
  <si>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</si>
  <si>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</si>
  <si>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</si>
  <si>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</si>
  <si>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</si>
  <si>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</si>
  <si>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</si>
  <si>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</si>
  <si>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</si>
  <si>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</si>
  <si>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</si>
  <si>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</si>
  <si>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</si>
  <si>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</si>
  <si>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</si>
  <si>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</si>
  <si>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</si>
  <si>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</si>
  <si>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</si>
  <si>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</si>
  <si>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</si>
  <si>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</si>
  <si>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</si>
  <si>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</si>
  <si>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</si>
  <si>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</si>
  <si>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</si>
  <si>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</si>
  <si>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</si>
  <si>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</si>
  <si>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</si>
  <si>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</si>
  <si>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</si>
  <si>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</si>
  <si>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</si>
  <si>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</si>
  <si>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</si>
  <si>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Mobiliář</t>
  </si>
  <si>
    <t>M1</t>
  </si>
  <si>
    <t>Klášterní muzeum - mobiliář - truhlářská výroba</t>
  </si>
  <si>
    <t>Objekt:</t>
  </si>
  <si>
    <t>Rozpočet:</t>
  </si>
  <si>
    <t>KČK 2022/01c</t>
  </si>
  <si>
    <t>Kláštery Český Krumlov - Klášterní muzeum - mobiliář- T</t>
  </si>
  <si>
    <t>Městské divadlo Český Krumlov o.p.s.</t>
  </si>
  <si>
    <t>65006267</t>
  </si>
  <si>
    <t>Stavba</t>
  </si>
  <si>
    <t>Provozní soubor</t>
  </si>
  <si>
    <t>Celkem za stavbu</t>
  </si>
  <si>
    <t>CZK</t>
  </si>
  <si>
    <t>#POPS</t>
  </si>
  <si>
    <t>Popis stavby: KČK 2022/01c - Kláštery Český Krumlov - Klášterní muzeum - mobiliář- T</t>
  </si>
  <si>
    <t>#POPO</t>
  </si>
  <si>
    <t>Popis objektu: M1 - Klášterní muzeum - mobiliář - truhlářská výroba</t>
  </si>
  <si>
    <t>#POPR</t>
  </si>
  <si>
    <t>Popis rozpočtu: 01 - Mobiliář</t>
  </si>
  <si>
    <t>Rekapitulace dílů</t>
  </si>
  <si>
    <t>Typ dílu</t>
  </si>
  <si>
    <t>MBI</t>
  </si>
  <si>
    <t>Mobiliář interiérový</t>
  </si>
  <si>
    <t>INST</t>
  </si>
  <si>
    <t>Instalace a instalační materiál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</si>
  <si>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</si>
  <si>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</si>
  <si>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</si>
  <si>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</si>
  <si>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</si>
  <si>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</si>
  <si>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</si>
  <si>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</si>
  <si>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</si>
  <si>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</si>
  <si>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</si>
  <si>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</si>
  <si>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</si>
  <si>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</si>
  <si>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</si>
  <si>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</si>
  <si>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</si>
  <si>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</si>
  <si>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</si>
  <si>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</si>
  <si>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</si>
  <si>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</si>
  <si>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</si>
  <si>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</si>
  <si>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</si>
  <si>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</si>
  <si>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</si>
  <si>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</si>
  <si>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</si>
  <si>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</si>
  <si>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</si>
  <si>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</si>
  <si>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MB - 01</t>
  </si>
  <si>
    <t>Pokladna - prodej vstupenek tvar L, materiál MDF, lakovaná, barva bílá</t>
  </si>
  <si>
    <t>kus</t>
  </si>
  <si>
    <t>Vlastní</t>
  </si>
  <si>
    <t>Indiv</t>
  </si>
  <si>
    <t>Specifikace</t>
  </si>
  <si>
    <t>Běžná</t>
  </si>
  <si>
    <t>POL3_</t>
  </si>
  <si>
    <t>POKLADNA SE SKLÁDÁ Z PĚTI SAMOSTATNÝCH</t>
  </si>
  <si>
    <t>POP</t>
  </si>
  <si>
    <t>NÁBYTKOVÝCH SEGMENTŮ, KTERÉ JSOU Z ČELNÍHO A</t>
  </si>
  <si>
    <t>BOČNÍHO POHLEDU OPLÁŠTĚNY KRYCÍ MASKOU MDF</t>
  </si>
  <si>
    <t>TL. 18 MM. MASKA BY MĚLA BÝT POHLEDOVĚ</t>
  </si>
  <si>
    <t>BEZSPARÁ. JEDNOTLIVÉ MODULY BUDOU SPOJENY</t>
  </si>
  <si>
    <t>POMOCÍ TRUHLÁŘSKÝCH ŠROUBŮ. HRANY KORPUSU,</t>
  </si>
  <si>
    <t>ZÁSUVKY A DVÍŘEK BUDOU OPATŘENY HRANOU ABS</t>
  </si>
  <si>
    <t>TL. 1MM</t>
  </si>
  <si>
    <t/>
  </si>
  <si>
    <t>POVRCHOVÁ ÚPRAVA:</t>
  </si>
  <si>
    <t>ČELNÍ A BOČNÍ MASKA BUDE OPATŘENA NÁSTŘIKEM</t>
  </si>
  <si>
    <t>TVRDÝM POLYURETANOVÝM (LAK - BÍLÁ - RAL 9003 -</t>
  </si>
  <si>
    <t>SIGNALWEIS)</t>
  </si>
  <si>
    <t>výkres č.1 - pokladna celková sestava : 1</t>
  </si>
  <si>
    <t>VV</t>
  </si>
  <si>
    <t xml:space="preserve">a výkresy č. 2-5 jednotlivé segmenty prodejního pultu : </t>
  </si>
  <si>
    <t>SPU</t>
  </si>
  <si>
    <t>MB - 02</t>
  </si>
  <si>
    <t>Expoziční nástěnný panel, materiál MDF, lakovaná, barva šedá, rozměry D: 5300 mm, V: 3400 mm, H: 150 mm, tl. desky 18 mm</t>
  </si>
  <si>
    <t>z desek MDF, nosná kce z hoblovaného hranolového řeziva KVH, oplaštěná z přední strany a boků MDF deskou tl. 18 mm, kotvená do podlahy a zdiva, v horní části obloukový segment kopírující klenbu místnosti, průchozí (skrytá postranní dvířka), součástí dodávky bude i dílenská dokumentace panelu</t>
  </si>
  <si>
    <t>TVRDÝM POLYURETANOVÝM LAKEM V ŠEDÉM ODSTÍNU - ODSTÍN BUDE VZORKOVÁN</t>
  </si>
  <si>
    <t>umístění - 1.NP - obrazárna : 1</t>
  </si>
  <si>
    <t>MB - 03</t>
  </si>
  <si>
    <t>Expoziční prostorový panel, materiál MDF, lakovaná, barva šedá, rozměry H: 150 mm, V: 2670 mm, Š: 2700 mm, tl. desky 18 mm</t>
  </si>
  <si>
    <t>z desek MDF, nosná konstrukce z ocelových profilů, oplaštěná ze stran i z boků MDF deskou tl. 18 mm, kotvená do podlahy a zdiva, v horní části obloukový segment kopírující klenbu místnosti, průchozí (skrytá postranní dvířka), součástí dodávky bude i dílenská dokumentace panelu</t>
  </si>
  <si>
    <t>Umístění: 1.PP - lapidárium : 1</t>
  </si>
  <si>
    <t>MB - 04</t>
  </si>
  <si>
    <t>Expoziční podstavec, materiál MDF, lakovaná, barva šedá, rozměry H: 1000 mm, V: 700 mm, Š: 1200 mm, tl. desky 24 mm</t>
  </si>
  <si>
    <t>z desek MDF, nosná konstrukce z ocelových profilů, oplaštěná  MDF deskou tl. 24 mm, součástí dodávky bude i dílenská dokumentace podstavce</t>
  </si>
  <si>
    <t>MB - 07</t>
  </si>
  <si>
    <t>Expoziční nástěnný panel, materiál MDF,  lakovaná, barva bílá, rozměry D: 3000 mm, V: 700 mm, H: 200 mm, tl. desky 18 mm</t>
  </si>
  <si>
    <t>z desek MDF, nosná kce z hoblovaného hranolového řeziva KVH, oplaštěná z přední strany a boků MDF deskou tl. 18 mm, kotvená do zdiva, součástí dodávky bude i dílenská dokumentace panelu</t>
  </si>
  <si>
    <t xml:space="preserve"> Umístění: 1.NP -obrazárna : 1</t>
  </si>
  <si>
    <t>MB - 08</t>
  </si>
  <si>
    <t>Expoziční nástěnný panel, materiál MDF, lakovaná, barva bílá, rozměry D: 2500 mm, V: 700 mm, H: 200 mm, tl. desky 18 mm</t>
  </si>
  <si>
    <t>umístění 1.NP - obrazárna : 1</t>
  </si>
  <si>
    <t>MB - 09</t>
  </si>
  <si>
    <t>Expoziční nástěnný panel, materiál MDF, lakovaná, barva bílá, rozměry D: 2500 mm, V:700 mm, H: 200 mm, tl. desky 18 mm</t>
  </si>
  <si>
    <t>z desek MDF, nosná kce z hoblovaného hranolového řeziva KVH, oplaštěná z přední strany a boků voděodolnou MDF deskou tl. 18 mm, kotvená do zdiva, součástí dodávky bude i dílenská dokumentace panelu</t>
  </si>
  <si>
    <t>MB - 10</t>
  </si>
  <si>
    <t>Expoziční nástěnný panel, materiál MDF, lakovaná, barva šedá, rozměry Š: 500 mm, V:1700 mm, H: 200 mm, tl. desky 18 mm</t>
  </si>
  <si>
    <t>MB - 11</t>
  </si>
  <si>
    <t>Sedací lavice, materiál MDF, lakovaná, barva bílá, rozměry D: 2100 mm, V:500 mm, H: 500 mm, tl. desky 18 a 22 mm</t>
  </si>
  <si>
    <t>KONSTRUKCE:</t>
  </si>
  <si>
    <t>JE TVOŘENA DVĚMA DELŠÍMI A DVĚMA KRATŠÍMI</t>
  </si>
  <si>
    <t>UTOPENÝMI BOKY MDF TL. 22 MM NA KTERÉ JE</t>
  </si>
  <si>
    <t>NASAZEN SEDÁK. DNO JE TVOŘENO DESKOU Z</t>
  </si>
  <si>
    <t>LAMINA TL. 18 MM, NA JEJÍŽ SPODNÍ PLOŠE JE</t>
  </si>
  <si>
    <t>PŘICHYCENA DESTIČKA VYNÁŠECÍHO PLECHU, DO</t>
  </si>
  <si>
    <t>KTERÉ JE CHYCENA VÝŠKOVĚ STAVITELNÁ NOHA.</t>
  </si>
  <si>
    <t>SPOJENO POMOCÍ LEPIDLA A LAMEL.</t>
  </si>
  <si>
    <t>VŠECHNY VIDITELNÉ PLOCHY BUDOU OPATŘENY</t>
  </si>
  <si>
    <t>NÁSTŘIKEM TVRDÝM POLYURETANOVÝM (LAK - BÍLÁ -</t>
  </si>
  <si>
    <t>RAL 9003 - SIGNALWEIS - POLOMAT)</t>
  </si>
  <si>
    <t>výkres č. 7 - lavice : 4</t>
  </si>
  <si>
    <t xml:space="preserve">umístění 1.NP - křížová chodba - ambit : </t>
  </si>
  <si>
    <t>MB - 12</t>
  </si>
  <si>
    <t>výkres č. 7 - lavice : 1</t>
  </si>
  <si>
    <t xml:space="preserve">umístění 1.NP - obrazárna : </t>
  </si>
  <si>
    <t>900      RT6</t>
  </si>
  <si>
    <t>Instalace vybavení</t>
  </si>
  <si>
    <t>h</t>
  </si>
  <si>
    <t>HZS</t>
  </si>
  <si>
    <t>POL10_</t>
  </si>
  <si>
    <t>MAT2</t>
  </si>
  <si>
    <t>Instalační materiál - chemické kotvy, roxory, apod.</t>
  </si>
  <si>
    <t>nástěnné panely : 42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</si>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</sst>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oM8CbQz4ALKz/MGLMOoOQ/wni6uyILil6h7tf3Uaj/89ggE9Mz3SvKgJznnXxM4nvxIsU6QuLRbCD4Y4gw0wQ==" saltValue="TlKG305CnHBzsVRf8VHiW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5791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2"/>
      <c r="F5" s="92"/>
      <c r="G5" s="92"/>
      <c r="H5" s="18" t="s">
        <v>40</v>
      </c>
      <c r="I5" s="129" t="s">
        <v>52</v>
      </c>
      <c r="J5" s="8"/>
    </row>
    <row r="6" spans="1:15" ht="15.75" customHeight="1" x14ac:dyDescent="0.2">
      <c r="A6" s="2"/>
      <c r="B6" s="28"/>
      <c r="C6" s="55"/>
      <c r="D6" s="86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5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200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SUMIF(F53:F54,A16,I53:I54)+SUMIF(F53:F54,"PSU",I53:I54)</f>
        <v>0</v>
      </c>
      <c r="J16" s="85"/>
    </row>
    <row r="17" spans="1:10" ht="23.25" customHeight="1" x14ac:dyDescent="0.2">
      <c r="A17" s="200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SUMIF(F53:F54,A17,I53:I54)</f>
        <v>0</v>
      </c>
      <c r="J17" s="85"/>
    </row>
    <row r="18" spans="1:10" ht="23.25" customHeight="1" x14ac:dyDescent="0.2">
      <c r="A18" s="200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SUMIF(F53:F54,A18,I53:I54)</f>
        <v>0</v>
      </c>
      <c r="J18" s="85"/>
    </row>
    <row r="19" spans="1:10" ht="23.25" customHeight="1" x14ac:dyDescent="0.2">
      <c r="A19" s="200" t="s">
        <v>69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SUMIF(F53:F54,A19,I53:I54)</f>
        <v>0</v>
      </c>
      <c r="J19" s="85"/>
    </row>
    <row r="20" spans="1:10" ht="23.25" customHeight="1" x14ac:dyDescent="0.2">
      <c r="A20" s="200" t="s">
        <v>70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SUMIF(F53:F54,A20,I53:I54)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53</v>
      </c>
      <c r="C39" s="149"/>
      <c r="D39" s="149"/>
      <c r="E39" s="149"/>
      <c r="F39" s="150">
        <f>'M1 01 Pol'!AE129</f>
        <v>0</v>
      </c>
      <c r="G39" s="151">
        <f>'M1 01 Pol'!AF129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/>
      <c r="C40" s="156" t="s">
        <v>54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'M1 01 Pol'!AE129</f>
        <v>0</v>
      </c>
      <c r="G41" s="158">
        <f>'M1 01 Pol'!AF129</f>
        <v>0</v>
      </c>
      <c r="H41" s="158"/>
      <c r="I41" s="159">
        <f>F41+G41+H41</f>
        <v>0</v>
      </c>
      <c r="J41" s="160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'M1 01 Pol'!AE129</f>
        <v>0</v>
      </c>
      <c r="G42" s="152">
        <f>'M1 01 Pol'!AF129</f>
        <v>0</v>
      </c>
      <c r="H42" s="152"/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3" t="s">
        <v>55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">
      <c r="A45" t="s">
        <v>57</v>
      </c>
      <c r="B45" t="s">
        <v>58</v>
      </c>
    </row>
    <row r="46" spans="1:10" x14ac:dyDescent="0.2">
      <c r="A46" t="s">
        <v>59</v>
      </c>
      <c r="B46" t="s">
        <v>60</v>
      </c>
    </row>
    <row r="47" spans="1:10" x14ac:dyDescent="0.2">
      <c r="A47" t="s">
        <v>61</v>
      </c>
      <c r="B47" t="s">
        <v>62</v>
      </c>
    </row>
    <row r="50" spans="1:10" ht="15.75" x14ac:dyDescent="0.25">
      <c r="B50" s="179" t="s">
        <v>63</v>
      </c>
    </row>
    <row r="52" spans="1:10" ht="25.5" customHeight="1" x14ac:dyDescent="0.2">
      <c r="A52" s="181"/>
      <c r="B52" s="184" t="s">
        <v>17</v>
      </c>
      <c r="C52" s="184" t="s">
        <v>5</v>
      </c>
      <c r="D52" s="185"/>
      <c r="E52" s="185"/>
      <c r="F52" s="186" t="s">
        <v>64</v>
      </c>
      <c r="G52" s="186"/>
      <c r="H52" s="186"/>
      <c r="I52" s="186" t="s">
        <v>29</v>
      </c>
      <c r="J52" s="186" t="s">
        <v>0</v>
      </c>
    </row>
    <row r="53" spans="1:10" ht="36.75" customHeight="1" x14ac:dyDescent="0.2">
      <c r="A53" s="182"/>
      <c r="B53" s="187" t="s">
        <v>65</v>
      </c>
      <c r="C53" s="188" t="s">
        <v>66</v>
      </c>
      <c r="D53" s="189"/>
      <c r="E53" s="189"/>
      <c r="F53" s="196" t="s">
        <v>25</v>
      </c>
      <c r="G53" s="197"/>
      <c r="H53" s="197"/>
      <c r="I53" s="197">
        <f>'M1 01 Pol'!G8</f>
        <v>0</v>
      </c>
      <c r="J53" s="193" t="str">
        <f>IF(I55=0,"",I53/I55*100)</f>
        <v/>
      </c>
    </row>
    <row r="54" spans="1:10" ht="36.75" customHeight="1" x14ac:dyDescent="0.2">
      <c r="A54" s="182"/>
      <c r="B54" s="187" t="s">
        <v>67</v>
      </c>
      <c r="C54" s="188" t="s">
        <v>68</v>
      </c>
      <c r="D54" s="189"/>
      <c r="E54" s="189"/>
      <c r="F54" s="196" t="s">
        <v>26</v>
      </c>
      <c r="G54" s="197"/>
      <c r="H54" s="197"/>
      <c r="I54" s="197">
        <f>'M1 01 Pol'!G122</f>
        <v>0</v>
      </c>
      <c r="J54" s="193" t="str">
        <f>IF(I55=0,"",I54/I55*100)</f>
        <v/>
      </c>
    </row>
    <row r="55" spans="1:10" ht="25.5" customHeight="1" x14ac:dyDescent="0.2">
      <c r="A55" s="183"/>
      <c r="B55" s="190" t="s">
        <v>1</v>
      </c>
      <c r="C55" s="191"/>
      <c r="D55" s="192"/>
      <c r="E55" s="192"/>
      <c r="F55" s="198"/>
      <c r="G55" s="199"/>
      <c r="H55" s="199"/>
      <c r="I55" s="199">
        <f>SUM(I53:I54)</f>
        <v>0</v>
      </c>
      <c r="J55" s="194">
        <f>SUM(J53:J54)</f>
        <v>0</v>
      </c>
    </row>
    <row r="56" spans="1:10" x14ac:dyDescent="0.2">
      <c r="F56" s="136"/>
      <c r="G56" s="136"/>
      <c r="H56" s="136"/>
      <c r="I56" s="136"/>
      <c r="J56" s="195"/>
    </row>
    <row r="57" spans="1:10" x14ac:dyDescent="0.2">
      <c r="F57" s="136"/>
      <c r="G57" s="136"/>
      <c r="H57" s="136"/>
      <c r="I57" s="136"/>
      <c r="J57" s="195"/>
    </row>
    <row r="58" spans="1:10" x14ac:dyDescent="0.2">
      <c r="F58" s="136"/>
      <c r="G58" s="136"/>
      <c r="H58" s="136"/>
      <c r="I58" s="136"/>
      <c r="J58" s="195"/>
    </row>
  </sheetData>
  <sheetProtection algorithmName="SHA-512" hashValue="U5c8N/+pF9H8HMYwR8Rpn+pEvRUxgCfxBOB6g9WiOifMAWZzmvQpVsJ9WHRSD9TEMej+ETZhsZAKOm1DXdQW3g==" saltValue="XW5+d+gE8zZ4rSTF1CXL5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in59Zvm/8h872Lcp0ZfUqWs2U6/gVZ+Dwn3YJeCHQJazFtQcwKCCnr4v3uGhntL4AfmXge16kjXQsuTmJ04/pQ==" saltValue="SbHVoh0Rcn7CqcfcJHxTj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01A0B-0A02-4C59-8AB9-77C5CE08B67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1" t="s">
        <v>71</v>
      </c>
      <c r="B1" s="201"/>
      <c r="C1" s="201"/>
      <c r="D1" s="201"/>
      <c r="E1" s="201"/>
      <c r="F1" s="201"/>
      <c r="G1" s="201"/>
      <c r="AG1" t="s">
        <v>72</v>
      </c>
    </row>
    <row r="2" spans="1:60" ht="24.95" customHeight="1" x14ac:dyDescent="0.2">
      <c r="A2" s="202" t="s">
        <v>7</v>
      </c>
      <c r="B2" s="49" t="s">
        <v>49</v>
      </c>
      <c r="C2" s="205" t="s">
        <v>50</v>
      </c>
      <c r="D2" s="203"/>
      <c r="E2" s="203"/>
      <c r="F2" s="203"/>
      <c r="G2" s="204"/>
      <c r="AG2" t="s">
        <v>73</v>
      </c>
    </row>
    <row r="3" spans="1:60" ht="24.95" customHeight="1" x14ac:dyDescent="0.2">
      <c r="A3" s="202" t="s">
        <v>8</v>
      </c>
      <c r="B3" s="49" t="s">
        <v>45</v>
      </c>
      <c r="C3" s="205" t="s">
        <v>46</v>
      </c>
      <c r="D3" s="203"/>
      <c r="E3" s="203"/>
      <c r="F3" s="203"/>
      <c r="G3" s="204"/>
      <c r="AC3" s="180" t="s">
        <v>74</v>
      </c>
      <c r="AG3" t="s">
        <v>75</v>
      </c>
    </row>
    <row r="4" spans="1:60" ht="24.95" customHeight="1" x14ac:dyDescent="0.2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76</v>
      </c>
    </row>
    <row r="5" spans="1:60" x14ac:dyDescent="0.2">
      <c r="D5" s="10"/>
    </row>
    <row r="6" spans="1:60" ht="38.25" x14ac:dyDescent="0.2">
      <c r="A6" s="212" t="s">
        <v>77</v>
      </c>
      <c r="B6" s="214" t="s">
        <v>78</v>
      </c>
      <c r="C6" s="214" t="s">
        <v>79</v>
      </c>
      <c r="D6" s="213" t="s">
        <v>80</v>
      </c>
      <c r="E6" s="212" t="s">
        <v>81</v>
      </c>
      <c r="F6" s="211" t="s">
        <v>82</v>
      </c>
      <c r="G6" s="212" t="s">
        <v>29</v>
      </c>
      <c r="H6" s="215" t="s">
        <v>30</v>
      </c>
      <c r="I6" s="215" t="s">
        <v>83</v>
      </c>
      <c r="J6" s="215" t="s">
        <v>31</v>
      </c>
      <c r="K6" s="215" t="s">
        <v>84</v>
      </c>
      <c r="L6" s="215" t="s">
        <v>85</v>
      </c>
      <c r="M6" s="215" t="s">
        <v>86</v>
      </c>
      <c r="N6" s="215" t="s">
        <v>87</v>
      </c>
      <c r="O6" s="215" t="s">
        <v>88</v>
      </c>
      <c r="P6" s="215" t="s">
        <v>89</v>
      </c>
      <c r="Q6" s="215" t="s">
        <v>90</v>
      </c>
      <c r="R6" s="215" t="s">
        <v>91</v>
      </c>
      <c r="S6" s="215" t="s">
        <v>92</v>
      </c>
      <c r="T6" s="215" t="s">
        <v>93</v>
      </c>
      <c r="U6" s="215" t="s">
        <v>94</v>
      </c>
      <c r="V6" s="215" t="s">
        <v>95</v>
      </c>
      <c r="W6" s="215" t="s">
        <v>96</v>
      </c>
      <c r="X6" s="215" t="s">
        <v>97</v>
      </c>
      <c r="Y6" s="215" t="s">
        <v>98</v>
      </c>
    </row>
    <row r="7" spans="1:60" hidden="1" x14ac:dyDescent="0.2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7"/>
      <c r="O7" s="217"/>
      <c r="P7" s="217"/>
      <c r="Q7" s="217"/>
      <c r="R7" s="218"/>
      <c r="S7" s="218"/>
      <c r="T7" s="218"/>
      <c r="U7" s="218"/>
      <c r="V7" s="218"/>
      <c r="W7" s="218"/>
      <c r="X7" s="218"/>
      <c r="Y7" s="218"/>
    </row>
    <row r="8" spans="1:60" x14ac:dyDescent="0.2">
      <c r="A8" s="233" t="s">
        <v>99</v>
      </c>
      <c r="B8" s="234" t="s">
        <v>65</v>
      </c>
      <c r="C8" s="252" t="s">
        <v>66</v>
      </c>
      <c r="D8" s="235"/>
      <c r="E8" s="236"/>
      <c r="F8" s="237"/>
      <c r="G8" s="237">
        <f>SUMIF(AG9:AG121,"&lt;&gt;NOR",G9:G121)</f>
        <v>0</v>
      </c>
      <c r="H8" s="237"/>
      <c r="I8" s="237">
        <f>SUM(I9:I121)</f>
        <v>0</v>
      </c>
      <c r="J8" s="237"/>
      <c r="K8" s="237">
        <f>SUM(K9:K121)</f>
        <v>0</v>
      </c>
      <c r="L8" s="237"/>
      <c r="M8" s="237">
        <f>SUM(M9:M121)</f>
        <v>0</v>
      </c>
      <c r="N8" s="236"/>
      <c r="O8" s="236">
        <f>SUM(O9:O121)</f>
        <v>2.1200000000000006</v>
      </c>
      <c r="P8" s="236"/>
      <c r="Q8" s="236">
        <f>SUM(Q9:Q121)</f>
        <v>0</v>
      </c>
      <c r="R8" s="237"/>
      <c r="S8" s="237"/>
      <c r="T8" s="238"/>
      <c r="U8" s="232"/>
      <c r="V8" s="232">
        <f>SUM(V9:V121)</f>
        <v>0</v>
      </c>
      <c r="W8" s="232"/>
      <c r="X8" s="232"/>
      <c r="Y8" s="232"/>
      <c r="AG8" t="s">
        <v>100</v>
      </c>
    </row>
    <row r="9" spans="1:60" outlineLevel="1" x14ac:dyDescent="0.2">
      <c r="A9" s="240">
        <v>1</v>
      </c>
      <c r="B9" s="241" t="s">
        <v>101</v>
      </c>
      <c r="C9" s="253" t="s">
        <v>102</v>
      </c>
      <c r="D9" s="242" t="s">
        <v>103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0.42</v>
      </c>
      <c r="O9" s="243">
        <f>ROUND(E9*N9,2)</f>
        <v>0.42</v>
      </c>
      <c r="P9" s="243">
        <v>0</v>
      </c>
      <c r="Q9" s="243">
        <f>ROUND(E9*P9,2)</f>
        <v>0</v>
      </c>
      <c r="R9" s="245"/>
      <c r="S9" s="245" t="s">
        <v>104</v>
      </c>
      <c r="T9" s="246" t="s">
        <v>105</v>
      </c>
      <c r="U9" s="226">
        <v>0</v>
      </c>
      <c r="V9" s="226">
        <f>ROUND(E9*U9,2)</f>
        <v>0</v>
      </c>
      <c r="W9" s="226"/>
      <c r="X9" s="226" t="s">
        <v>106</v>
      </c>
      <c r="Y9" s="226" t="s">
        <v>107</v>
      </c>
      <c r="Z9" s="216"/>
      <c r="AA9" s="216"/>
      <c r="AB9" s="216"/>
      <c r="AC9" s="216"/>
      <c r="AD9" s="216"/>
      <c r="AE9" s="216"/>
      <c r="AF9" s="216"/>
      <c r="AG9" s="216" t="s">
        <v>108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2" x14ac:dyDescent="0.2">
      <c r="A10" s="223"/>
      <c r="B10" s="224"/>
      <c r="C10" s="254" t="s">
        <v>109</v>
      </c>
      <c r="D10" s="247"/>
      <c r="E10" s="247"/>
      <c r="F10" s="247"/>
      <c r="G10" s="247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6"/>
      <c r="AA10" s="216"/>
      <c r="AB10" s="216"/>
      <c r="AC10" s="216"/>
      <c r="AD10" s="216"/>
      <c r="AE10" s="216"/>
      <c r="AF10" s="216"/>
      <c r="AG10" s="216" t="s">
        <v>110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3" x14ac:dyDescent="0.2">
      <c r="A11" s="223"/>
      <c r="B11" s="224"/>
      <c r="C11" s="255" t="s">
        <v>111</v>
      </c>
      <c r="D11" s="248"/>
      <c r="E11" s="248"/>
      <c r="F11" s="248"/>
      <c r="G11" s="248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6"/>
      <c r="AA11" s="216"/>
      <c r="AB11" s="216"/>
      <c r="AC11" s="216"/>
      <c r="AD11" s="216"/>
      <c r="AE11" s="216"/>
      <c r="AF11" s="216"/>
      <c r="AG11" s="216" t="s">
        <v>110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3" x14ac:dyDescent="0.2">
      <c r="A12" s="223"/>
      <c r="B12" s="224"/>
      <c r="C12" s="255" t="s">
        <v>112</v>
      </c>
      <c r="D12" s="248"/>
      <c r="E12" s="248"/>
      <c r="F12" s="248"/>
      <c r="G12" s="248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26"/>
      <c r="Z12" s="216"/>
      <c r="AA12" s="216"/>
      <c r="AB12" s="216"/>
      <c r="AC12" s="216"/>
      <c r="AD12" s="216"/>
      <c r="AE12" s="216"/>
      <c r="AF12" s="216"/>
      <c r="AG12" s="216" t="s">
        <v>110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3" x14ac:dyDescent="0.2">
      <c r="A13" s="223"/>
      <c r="B13" s="224"/>
      <c r="C13" s="255" t="s">
        <v>113</v>
      </c>
      <c r="D13" s="248"/>
      <c r="E13" s="248"/>
      <c r="F13" s="248"/>
      <c r="G13" s="248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6"/>
      <c r="AA13" s="216"/>
      <c r="AB13" s="216"/>
      <c r="AC13" s="216"/>
      <c r="AD13" s="216"/>
      <c r="AE13" s="216"/>
      <c r="AF13" s="216"/>
      <c r="AG13" s="216" t="s">
        <v>110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3" x14ac:dyDescent="0.2">
      <c r="A14" s="223"/>
      <c r="B14" s="224"/>
      <c r="C14" s="255" t="s">
        <v>114</v>
      </c>
      <c r="D14" s="248"/>
      <c r="E14" s="248"/>
      <c r="F14" s="248"/>
      <c r="G14" s="248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6"/>
      <c r="AA14" s="216"/>
      <c r="AB14" s="216"/>
      <c r="AC14" s="216"/>
      <c r="AD14" s="216"/>
      <c r="AE14" s="216"/>
      <c r="AF14" s="216"/>
      <c r="AG14" s="216" t="s">
        <v>110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3" x14ac:dyDescent="0.2">
      <c r="A15" s="223"/>
      <c r="B15" s="224"/>
      <c r="C15" s="255" t="s">
        <v>115</v>
      </c>
      <c r="D15" s="248"/>
      <c r="E15" s="248"/>
      <c r="F15" s="248"/>
      <c r="G15" s="248"/>
      <c r="H15" s="226"/>
      <c r="I15" s="226"/>
      <c r="J15" s="226"/>
      <c r="K15" s="226"/>
      <c r="L15" s="226"/>
      <c r="M15" s="226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16"/>
      <c r="AA15" s="216"/>
      <c r="AB15" s="216"/>
      <c r="AC15" s="216"/>
      <c r="AD15" s="216"/>
      <c r="AE15" s="216"/>
      <c r="AF15" s="216"/>
      <c r="AG15" s="216" t="s">
        <v>110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3" x14ac:dyDescent="0.2">
      <c r="A16" s="223"/>
      <c r="B16" s="224"/>
      <c r="C16" s="255" t="s">
        <v>116</v>
      </c>
      <c r="D16" s="248"/>
      <c r="E16" s="248"/>
      <c r="F16" s="248"/>
      <c r="G16" s="248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6"/>
      <c r="AA16" s="216"/>
      <c r="AB16" s="216"/>
      <c r="AC16" s="216"/>
      <c r="AD16" s="216"/>
      <c r="AE16" s="216"/>
      <c r="AF16" s="216"/>
      <c r="AG16" s="216" t="s">
        <v>110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3" x14ac:dyDescent="0.2">
      <c r="A17" s="223"/>
      <c r="B17" s="224"/>
      <c r="C17" s="255" t="s">
        <v>117</v>
      </c>
      <c r="D17" s="248"/>
      <c r="E17" s="248"/>
      <c r="F17" s="248"/>
      <c r="G17" s="248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6"/>
      <c r="AA17" s="216"/>
      <c r="AB17" s="216"/>
      <c r="AC17" s="216"/>
      <c r="AD17" s="216"/>
      <c r="AE17" s="216"/>
      <c r="AF17" s="216"/>
      <c r="AG17" s="216" t="s">
        <v>110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3" x14ac:dyDescent="0.2">
      <c r="A18" s="223"/>
      <c r="B18" s="224"/>
      <c r="C18" s="256" t="s">
        <v>118</v>
      </c>
      <c r="D18" s="227"/>
      <c r="E18" s="228"/>
      <c r="F18" s="229"/>
      <c r="G18" s="229"/>
      <c r="H18" s="226"/>
      <c r="I18" s="226"/>
      <c r="J18" s="226"/>
      <c r="K18" s="226"/>
      <c r="L18" s="226"/>
      <c r="M18" s="226"/>
      <c r="N18" s="225"/>
      <c r="O18" s="225"/>
      <c r="P18" s="225"/>
      <c r="Q18" s="225"/>
      <c r="R18" s="226"/>
      <c r="S18" s="226"/>
      <c r="T18" s="226"/>
      <c r="U18" s="226"/>
      <c r="V18" s="226"/>
      <c r="W18" s="226"/>
      <c r="X18" s="226"/>
      <c r="Y18" s="226"/>
      <c r="Z18" s="216"/>
      <c r="AA18" s="216"/>
      <c r="AB18" s="216"/>
      <c r="AC18" s="216"/>
      <c r="AD18" s="216"/>
      <c r="AE18" s="216"/>
      <c r="AF18" s="216"/>
      <c r="AG18" s="216" t="s">
        <v>110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3" x14ac:dyDescent="0.2">
      <c r="A19" s="223"/>
      <c r="B19" s="224"/>
      <c r="C19" s="255" t="s">
        <v>119</v>
      </c>
      <c r="D19" s="248"/>
      <c r="E19" s="248"/>
      <c r="F19" s="248"/>
      <c r="G19" s="248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6"/>
      <c r="AA19" s="216"/>
      <c r="AB19" s="216"/>
      <c r="AC19" s="216"/>
      <c r="AD19" s="216"/>
      <c r="AE19" s="216"/>
      <c r="AF19" s="216"/>
      <c r="AG19" s="216" t="s">
        <v>110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3" x14ac:dyDescent="0.2">
      <c r="A20" s="223"/>
      <c r="B20" s="224"/>
      <c r="C20" s="255" t="s">
        <v>120</v>
      </c>
      <c r="D20" s="248"/>
      <c r="E20" s="248"/>
      <c r="F20" s="248"/>
      <c r="G20" s="248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6"/>
      <c r="AA20" s="216"/>
      <c r="AB20" s="216"/>
      <c r="AC20" s="216"/>
      <c r="AD20" s="216"/>
      <c r="AE20" s="216"/>
      <c r="AF20" s="216"/>
      <c r="AG20" s="216" t="s">
        <v>110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3" x14ac:dyDescent="0.2">
      <c r="A21" s="223"/>
      <c r="B21" s="224"/>
      <c r="C21" s="255" t="s">
        <v>121</v>
      </c>
      <c r="D21" s="248"/>
      <c r="E21" s="248"/>
      <c r="F21" s="248"/>
      <c r="G21" s="248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26"/>
      <c r="Z21" s="216"/>
      <c r="AA21" s="216"/>
      <c r="AB21" s="216"/>
      <c r="AC21" s="216"/>
      <c r="AD21" s="216"/>
      <c r="AE21" s="216"/>
      <c r="AF21" s="216"/>
      <c r="AG21" s="216" t="s">
        <v>110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3" x14ac:dyDescent="0.2">
      <c r="A22" s="223"/>
      <c r="B22" s="224"/>
      <c r="C22" s="255" t="s">
        <v>122</v>
      </c>
      <c r="D22" s="248"/>
      <c r="E22" s="248"/>
      <c r="F22" s="248"/>
      <c r="G22" s="248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26"/>
      <c r="Z22" s="216"/>
      <c r="AA22" s="216"/>
      <c r="AB22" s="216"/>
      <c r="AC22" s="216"/>
      <c r="AD22" s="216"/>
      <c r="AE22" s="216"/>
      <c r="AF22" s="216"/>
      <c r="AG22" s="216" t="s">
        <v>110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2" x14ac:dyDescent="0.2">
      <c r="A23" s="223"/>
      <c r="B23" s="224"/>
      <c r="C23" s="257" t="s">
        <v>123</v>
      </c>
      <c r="D23" s="230"/>
      <c r="E23" s="231">
        <v>1</v>
      </c>
      <c r="F23" s="226"/>
      <c r="G23" s="226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6"/>
      <c r="AA23" s="216"/>
      <c r="AB23" s="216"/>
      <c r="AC23" s="216"/>
      <c r="AD23" s="216"/>
      <c r="AE23" s="216"/>
      <c r="AF23" s="216"/>
      <c r="AG23" s="216" t="s">
        <v>124</v>
      </c>
      <c r="AH23" s="216"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3" x14ac:dyDescent="0.2">
      <c r="A24" s="223"/>
      <c r="B24" s="224"/>
      <c r="C24" s="257" t="s">
        <v>125</v>
      </c>
      <c r="D24" s="230"/>
      <c r="E24" s="231"/>
      <c r="F24" s="226"/>
      <c r="G24" s="22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6"/>
      <c r="AA24" s="216"/>
      <c r="AB24" s="216"/>
      <c r="AC24" s="216"/>
      <c r="AD24" s="216"/>
      <c r="AE24" s="216"/>
      <c r="AF24" s="216"/>
      <c r="AG24" s="216" t="s">
        <v>124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2" x14ac:dyDescent="0.2">
      <c r="A25" s="223"/>
      <c r="B25" s="224"/>
      <c r="C25" s="258"/>
      <c r="D25" s="249"/>
      <c r="E25" s="249"/>
      <c r="F25" s="249"/>
      <c r="G25" s="249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6"/>
      <c r="AA25" s="216"/>
      <c r="AB25" s="216"/>
      <c r="AC25" s="216"/>
      <c r="AD25" s="216"/>
      <c r="AE25" s="216"/>
      <c r="AF25" s="216"/>
      <c r="AG25" s="216" t="s">
        <v>126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22.5" outlineLevel="1" x14ac:dyDescent="0.2">
      <c r="A26" s="240">
        <v>2</v>
      </c>
      <c r="B26" s="241" t="s">
        <v>127</v>
      </c>
      <c r="C26" s="253" t="s">
        <v>128</v>
      </c>
      <c r="D26" s="242" t="s">
        <v>103</v>
      </c>
      <c r="E26" s="243">
        <v>1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3">
        <v>0.04</v>
      </c>
      <c r="O26" s="243">
        <f>ROUND(E26*N26,2)</f>
        <v>0.04</v>
      </c>
      <c r="P26" s="243">
        <v>0</v>
      </c>
      <c r="Q26" s="243">
        <f>ROUND(E26*P26,2)</f>
        <v>0</v>
      </c>
      <c r="R26" s="245"/>
      <c r="S26" s="245" t="s">
        <v>104</v>
      </c>
      <c r="T26" s="246" t="s">
        <v>105</v>
      </c>
      <c r="U26" s="226">
        <v>0</v>
      </c>
      <c r="V26" s="226">
        <f>ROUND(E26*U26,2)</f>
        <v>0</v>
      </c>
      <c r="W26" s="226"/>
      <c r="X26" s="226" t="s">
        <v>106</v>
      </c>
      <c r="Y26" s="226" t="s">
        <v>107</v>
      </c>
      <c r="Z26" s="216"/>
      <c r="AA26" s="216"/>
      <c r="AB26" s="216"/>
      <c r="AC26" s="216"/>
      <c r="AD26" s="216"/>
      <c r="AE26" s="216"/>
      <c r="AF26" s="216"/>
      <c r="AG26" s="216" t="s">
        <v>108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ht="33.75" outlineLevel="2" x14ac:dyDescent="0.2">
      <c r="A27" s="223"/>
      <c r="B27" s="224"/>
      <c r="C27" s="254" t="s">
        <v>129</v>
      </c>
      <c r="D27" s="247"/>
      <c r="E27" s="247"/>
      <c r="F27" s="247"/>
      <c r="G27" s="247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26"/>
      <c r="Z27" s="216"/>
      <c r="AA27" s="216"/>
      <c r="AB27" s="216"/>
      <c r="AC27" s="216"/>
      <c r="AD27" s="216"/>
      <c r="AE27" s="216"/>
      <c r="AF27" s="216"/>
      <c r="AG27" s="216" t="s">
        <v>110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50" t="str">
        <f>C27</f>
        <v>z desek MDF, nosná kce z hoblovaného hranolového řeziva KVH, oplaštěná z přední strany a boků MDF deskou tl. 18 mm, kotvená do podlahy a zdiva, v horní části obloukový segment kopírující klenbu místnosti, průchozí (skrytá postranní dvířka), součástí dodávky bude i dílenská dokumentace panelu</v>
      </c>
      <c r="BB27" s="216"/>
      <c r="BC27" s="216"/>
      <c r="BD27" s="216"/>
      <c r="BE27" s="216"/>
      <c r="BF27" s="216"/>
      <c r="BG27" s="216"/>
      <c r="BH27" s="216"/>
    </row>
    <row r="28" spans="1:60" outlineLevel="3" x14ac:dyDescent="0.2">
      <c r="A28" s="223"/>
      <c r="B28" s="224"/>
      <c r="C28" s="256" t="s">
        <v>118</v>
      </c>
      <c r="D28" s="227"/>
      <c r="E28" s="228"/>
      <c r="F28" s="229"/>
      <c r="G28" s="229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6"/>
      <c r="AA28" s="216"/>
      <c r="AB28" s="216"/>
      <c r="AC28" s="216"/>
      <c r="AD28" s="216"/>
      <c r="AE28" s="216"/>
      <c r="AF28" s="216"/>
      <c r="AG28" s="216" t="s">
        <v>110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3" x14ac:dyDescent="0.2">
      <c r="A29" s="223"/>
      <c r="B29" s="224"/>
      <c r="C29" s="255" t="s">
        <v>119</v>
      </c>
      <c r="D29" s="248"/>
      <c r="E29" s="248"/>
      <c r="F29" s="248"/>
      <c r="G29" s="248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6"/>
      <c r="AA29" s="216"/>
      <c r="AB29" s="216"/>
      <c r="AC29" s="216"/>
      <c r="AD29" s="216"/>
      <c r="AE29" s="216"/>
      <c r="AF29" s="216"/>
      <c r="AG29" s="216" t="s">
        <v>110</v>
      </c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3" x14ac:dyDescent="0.2">
      <c r="A30" s="223"/>
      <c r="B30" s="224"/>
      <c r="C30" s="255" t="s">
        <v>120</v>
      </c>
      <c r="D30" s="248"/>
      <c r="E30" s="248"/>
      <c r="F30" s="248"/>
      <c r="G30" s="248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6"/>
      <c r="AA30" s="216"/>
      <c r="AB30" s="216"/>
      <c r="AC30" s="216"/>
      <c r="AD30" s="216"/>
      <c r="AE30" s="216"/>
      <c r="AF30" s="216"/>
      <c r="AG30" s="216" t="s">
        <v>110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3" x14ac:dyDescent="0.2">
      <c r="A31" s="223"/>
      <c r="B31" s="224"/>
      <c r="C31" s="255" t="s">
        <v>130</v>
      </c>
      <c r="D31" s="248"/>
      <c r="E31" s="248"/>
      <c r="F31" s="248"/>
      <c r="G31" s="248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6"/>
      <c r="AA31" s="216"/>
      <c r="AB31" s="216"/>
      <c r="AC31" s="216"/>
      <c r="AD31" s="216"/>
      <c r="AE31" s="216"/>
      <c r="AF31" s="216"/>
      <c r="AG31" s="216" t="s">
        <v>110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2" x14ac:dyDescent="0.2">
      <c r="A32" s="223"/>
      <c r="B32" s="224"/>
      <c r="C32" s="257" t="s">
        <v>131</v>
      </c>
      <c r="D32" s="230"/>
      <c r="E32" s="231">
        <v>1</v>
      </c>
      <c r="F32" s="226"/>
      <c r="G32" s="226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26"/>
      <c r="Z32" s="216"/>
      <c r="AA32" s="216"/>
      <c r="AB32" s="216"/>
      <c r="AC32" s="216"/>
      <c r="AD32" s="216"/>
      <c r="AE32" s="216"/>
      <c r="AF32" s="216"/>
      <c r="AG32" s="216" t="s">
        <v>124</v>
      </c>
      <c r="AH32" s="216">
        <v>0</v>
      </c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2" x14ac:dyDescent="0.2">
      <c r="A33" s="223"/>
      <c r="B33" s="224"/>
      <c r="C33" s="258"/>
      <c r="D33" s="249"/>
      <c r="E33" s="249"/>
      <c r="F33" s="249"/>
      <c r="G33" s="249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6"/>
      <c r="AA33" s="216"/>
      <c r="AB33" s="216"/>
      <c r="AC33" s="216"/>
      <c r="AD33" s="216"/>
      <c r="AE33" s="216"/>
      <c r="AF33" s="216"/>
      <c r="AG33" s="216" t="s">
        <v>126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22.5" outlineLevel="1" x14ac:dyDescent="0.2">
      <c r="A34" s="240">
        <v>3</v>
      </c>
      <c r="B34" s="241" t="s">
        <v>132</v>
      </c>
      <c r="C34" s="253" t="s">
        <v>133</v>
      </c>
      <c r="D34" s="242" t="s">
        <v>103</v>
      </c>
      <c r="E34" s="243">
        <v>1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3">
        <v>0.6</v>
      </c>
      <c r="O34" s="243">
        <f>ROUND(E34*N34,2)</f>
        <v>0.6</v>
      </c>
      <c r="P34" s="243">
        <v>0</v>
      </c>
      <c r="Q34" s="243">
        <f>ROUND(E34*P34,2)</f>
        <v>0</v>
      </c>
      <c r="R34" s="245"/>
      <c r="S34" s="245" t="s">
        <v>104</v>
      </c>
      <c r="T34" s="246" t="s">
        <v>105</v>
      </c>
      <c r="U34" s="226">
        <v>0</v>
      </c>
      <c r="V34" s="226">
        <f>ROUND(E34*U34,2)</f>
        <v>0</v>
      </c>
      <c r="W34" s="226"/>
      <c r="X34" s="226" t="s">
        <v>106</v>
      </c>
      <c r="Y34" s="226" t="s">
        <v>107</v>
      </c>
      <c r="Z34" s="216"/>
      <c r="AA34" s="216"/>
      <c r="AB34" s="216"/>
      <c r="AC34" s="216"/>
      <c r="AD34" s="216"/>
      <c r="AE34" s="216"/>
      <c r="AF34" s="216"/>
      <c r="AG34" s="216" t="s">
        <v>108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ht="33.75" outlineLevel="2" x14ac:dyDescent="0.2">
      <c r="A35" s="223"/>
      <c r="B35" s="224"/>
      <c r="C35" s="254" t="s">
        <v>134</v>
      </c>
      <c r="D35" s="247"/>
      <c r="E35" s="247"/>
      <c r="F35" s="247"/>
      <c r="G35" s="247"/>
      <c r="H35" s="226"/>
      <c r="I35" s="226"/>
      <c r="J35" s="226"/>
      <c r="K35" s="226"/>
      <c r="L35" s="226"/>
      <c r="M35" s="226"/>
      <c r="N35" s="225"/>
      <c r="O35" s="225"/>
      <c r="P35" s="225"/>
      <c r="Q35" s="225"/>
      <c r="R35" s="226"/>
      <c r="S35" s="226"/>
      <c r="T35" s="226"/>
      <c r="U35" s="226"/>
      <c r="V35" s="226"/>
      <c r="W35" s="226"/>
      <c r="X35" s="226"/>
      <c r="Y35" s="226"/>
      <c r="Z35" s="216"/>
      <c r="AA35" s="216"/>
      <c r="AB35" s="216"/>
      <c r="AC35" s="216"/>
      <c r="AD35" s="216"/>
      <c r="AE35" s="216"/>
      <c r="AF35" s="216"/>
      <c r="AG35" s="216" t="s">
        <v>110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50" t="str">
        <f>C35</f>
        <v>z desek MDF, nosná konstrukce z ocelových profilů, oplaštěná ze stran i z boků MDF deskou tl. 18 mm, kotvená do podlahy a zdiva, v horní části obloukový segment kopírující klenbu místnosti, průchozí (skrytá postranní dvířka), součástí dodávky bude i dílenská dokumentace panelu</v>
      </c>
      <c r="BB35" s="216"/>
      <c r="BC35" s="216"/>
      <c r="BD35" s="216"/>
      <c r="BE35" s="216"/>
      <c r="BF35" s="216"/>
      <c r="BG35" s="216"/>
      <c r="BH35" s="216"/>
    </row>
    <row r="36" spans="1:60" outlineLevel="3" x14ac:dyDescent="0.2">
      <c r="A36" s="223"/>
      <c r="B36" s="224"/>
      <c r="C36" s="256" t="s">
        <v>118</v>
      </c>
      <c r="D36" s="227"/>
      <c r="E36" s="228"/>
      <c r="F36" s="229"/>
      <c r="G36" s="229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6"/>
      <c r="AA36" s="216"/>
      <c r="AB36" s="216"/>
      <c r="AC36" s="216"/>
      <c r="AD36" s="216"/>
      <c r="AE36" s="216"/>
      <c r="AF36" s="216"/>
      <c r="AG36" s="216" t="s">
        <v>110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3" x14ac:dyDescent="0.2">
      <c r="A37" s="223"/>
      <c r="B37" s="224"/>
      <c r="C37" s="255" t="s">
        <v>119</v>
      </c>
      <c r="D37" s="248"/>
      <c r="E37" s="248"/>
      <c r="F37" s="248"/>
      <c r="G37" s="248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6"/>
      <c r="AA37" s="216"/>
      <c r="AB37" s="216"/>
      <c r="AC37" s="216"/>
      <c r="AD37" s="216"/>
      <c r="AE37" s="216"/>
      <c r="AF37" s="216"/>
      <c r="AG37" s="216" t="s">
        <v>110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3" x14ac:dyDescent="0.2">
      <c r="A38" s="223"/>
      <c r="B38" s="224"/>
      <c r="C38" s="255" t="s">
        <v>120</v>
      </c>
      <c r="D38" s="248"/>
      <c r="E38" s="248"/>
      <c r="F38" s="248"/>
      <c r="G38" s="248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26"/>
      <c r="Z38" s="216"/>
      <c r="AA38" s="216"/>
      <c r="AB38" s="216"/>
      <c r="AC38" s="216"/>
      <c r="AD38" s="216"/>
      <c r="AE38" s="216"/>
      <c r="AF38" s="216"/>
      <c r="AG38" s="216" t="s">
        <v>110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3" x14ac:dyDescent="0.2">
      <c r="A39" s="223"/>
      <c r="B39" s="224"/>
      <c r="C39" s="255" t="s">
        <v>130</v>
      </c>
      <c r="D39" s="248"/>
      <c r="E39" s="248"/>
      <c r="F39" s="248"/>
      <c r="G39" s="248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6"/>
      <c r="AA39" s="216"/>
      <c r="AB39" s="216"/>
      <c r="AC39" s="216"/>
      <c r="AD39" s="216"/>
      <c r="AE39" s="216"/>
      <c r="AF39" s="216"/>
      <c r="AG39" s="216" t="s">
        <v>110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2" x14ac:dyDescent="0.2">
      <c r="A40" s="223"/>
      <c r="B40" s="224"/>
      <c r="C40" s="257" t="s">
        <v>135</v>
      </c>
      <c r="D40" s="230"/>
      <c r="E40" s="231">
        <v>1</v>
      </c>
      <c r="F40" s="226"/>
      <c r="G40" s="226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6"/>
      <c r="AA40" s="216"/>
      <c r="AB40" s="216"/>
      <c r="AC40" s="216"/>
      <c r="AD40" s="216"/>
      <c r="AE40" s="216"/>
      <c r="AF40" s="216"/>
      <c r="AG40" s="216" t="s">
        <v>124</v>
      </c>
      <c r="AH40" s="216">
        <v>0</v>
      </c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2" x14ac:dyDescent="0.2">
      <c r="A41" s="223"/>
      <c r="B41" s="224"/>
      <c r="C41" s="258"/>
      <c r="D41" s="249"/>
      <c r="E41" s="249"/>
      <c r="F41" s="249"/>
      <c r="G41" s="249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26"/>
      <c r="Z41" s="216"/>
      <c r="AA41" s="216"/>
      <c r="AB41" s="216"/>
      <c r="AC41" s="216"/>
      <c r="AD41" s="216"/>
      <c r="AE41" s="216"/>
      <c r="AF41" s="216"/>
      <c r="AG41" s="216" t="s">
        <v>126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22.5" outlineLevel="1" x14ac:dyDescent="0.2">
      <c r="A42" s="240">
        <v>4</v>
      </c>
      <c r="B42" s="241" t="s">
        <v>136</v>
      </c>
      <c r="C42" s="253" t="s">
        <v>137</v>
      </c>
      <c r="D42" s="242" t="s">
        <v>103</v>
      </c>
      <c r="E42" s="243">
        <v>1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21</v>
      </c>
      <c r="M42" s="245">
        <f>G42*(1+L42/100)</f>
        <v>0</v>
      </c>
      <c r="N42" s="243">
        <v>0.6</v>
      </c>
      <c r="O42" s="243">
        <f>ROUND(E42*N42,2)</f>
        <v>0.6</v>
      </c>
      <c r="P42" s="243">
        <v>0</v>
      </c>
      <c r="Q42" s="243">
        <f>ROUND(E42*P42,2)</f>
        <v>0</v>
      </c>
      <c r="R42" s="245"/>
      <c r="S42" s="245" t="s">
        <v>104</v>
      </c>
      <c r="T42" s="246" t="s">
        <v>105</v>
      </c>
      <c r="U42" s="226">
        <v>0</v>
      </c>
      <c r="V42" s="226">
        <f>ROUND(E42*U42,2)</f>
        <v>0</v>
      </c>
      <c r="W42" s="226"/>
      <c r="X42" s="226" t="s">
        <v>106</v>
      </c>
      <c r="Y42" s="226" t="s">
        <v>107</v>
      </c>
      <c r="Z42" s="216"/>
      <c r="AA42" s="216"/>
      <c r="AB42" s="216"/>
      <c r="AC42" s="216"/>
      <c r="AD42" s="216"/>
      <c r="AE42" s="216"/>
      <c r="AF42" s="216"/>
      <c r="AG42" s="216" t="s">
        <v>108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2.5" outlineLevel="2" x14ac:dyDescent="0.2">
      <c r="A43" s="223"/>
      <c r="B43" s="224"/>
      <c r="C43" s="254" t="s">
        <v>138</v>
      </c>
      <c r="D43" s="247"/>
      <c r="E43" s="247"/>
      <c r="F43" s="247"/>
      <c r="G43" s="247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26"/>
      <c r="Z43" s="216"/>
      <c r="AA43" s="216"/>
      <c r="AB43" s="216"/>
      <c r="AC43" s="216"/>
      <c r="AD43" s="216"/>
      <c r="AE43" s="216"/>
      <c r="AF43" s="216"/>
      <c r="AG43" s="216" t="s">
        <v>110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50" t="str">
        <f>C43</f>
        <v>z desek MDF, nosná konstrukce z ocelových profilů, oplaštěná  MDF deskou tl. 24 mm, součástí dodávky bude i dílenská dokumentace podstavce</v>
      </c>
      <c r="BB43" s="216"/>
      <c r="BC43" s="216"/>
      <c r="BD43" s="216"/>
      <c r="BE43" s="216"/>
      <c r="BF43" s="216"/>
      <c r="BG43" s="216"/>
      <c r="BH43" s="216"/>
    </row>
    <row r="44" spans="1:60" outlineLevel="3" x14ac:dyDescent="0.2">
      <c r="A44" s="223"/>
      <c r="B44" s="224"/>
      <c r="C44" s="256" t="s">
        <v>118</v>
      </c>
      <c r="D44" s="227"/>
      <c r="E44" s="228"/>
      <c r="F44" s="229"/>
      <c r="G44" s="229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6"/>
      <c r="AA44" s="216"/>
      <c r="AB44" s="216"/>
      <c r="AC44" s="216"/>
      <c r="AD44" s="216"/>
      <c r="AE44" s="216"/>
      <c r="AF44" s="216"/>
      <c r="AG44" s="216" t="s">
        <v>110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3" x14ac:dyDescent="0.2">
      <c r="A45" s="223"/>
      <c r="B45" s="224"/>
      <c r="C45" s="255" t="s">
        <v>119</v>
      </c>
      <c r="D45" s="248"/>
      <c r="E45" s="248"/>
      <c r="F45" s="248"/>
      <c r="G45" s="248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6"/>
      <c r="AA45" s="216"/>
      <c r="AB45" s="216"/>
      <c r="AC45" s="216"/>
      <c r="AD45" s="216"/>
      <c r="AE45" s="216"/>
      <c r="AF45" s="216"/>
      <c r="AG45" s="216" t="s">
        <v>110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3" x14ac:dyDescent="0.2">
      <c r="A46" s="223"/>
      <c r="B46" s="224"/>
      <c r="C46" s="255" t="s">
        <v>120</v>
      </c>
      <c r="D46" s="248"/>
      <c r="E46" s="248"/>
      <c r="F46" s="248"/>
      <c r="G46" s="248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26"/>
      <c r="Z46" s="216"/>
      <c r="AA46" s="216"/>
      <c r="AB46" s="216"/>
      <c r="AC46" s="216"/>
      <c r="AD46" s="216"/>
      <c r="AE46" s="216"/>
      <c r="AF46" s="216"/>
      <c r="AG46" s="216" t="s">
        <v>110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3" x14ac:dyDescent="0.2">
      <c r="A47" s="223"/>
      <c r="B47" s="224"/>
      <c r="C47" s="255" t="s">
        <v>130</v>
      </c>
      <c r="D47" s="248"/>
      <c r="E47" s="248"/>
      <c r="F47" s="248"/>
      <c r="G47" s="248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6"/>
      <c r="AA47" s="216"/>
      <c r="AB47" s="216"/>
      <c r="AC47" s="216"/>
      <c r="AD47" s="216"/>
      <c r="AE47" s="216"/>
      <c r="AF47" s="216"/>
      <c r="AG47" s="216" t="s">
        <v>110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2" x14ac:dyDescent="0.2">
      <c r="A48" s="223"/>
      <c r="B48" s="224"/>
      <c r="C48" s="257" t="s">
        <v>135</v>
      </c>
      <c r="D48" s="230"/>
      <c r="E48" s="231">
        <v>1</v>
      </c>
      <c r="F48" s="226"/>
      <c r="G48" s="226"/>
      <c r="H48" s="226"/>
      <c r="I48" s="226"/>
      <c r="J48" s="226"/>
      <c r="K48" s="226"/>
      <c r="L48" s="226"/>
      <c r="M48" s="226"/>
      <c r="N48" s="225"/>
      <c r="O48" s="225"/>
      <c r="P48" s="225"/>
      <c r="Q48" s="225"/>
      <c r="R48" s="226"/>
      <c r="S48" s="226"/>
      <c r="T48" s="226"/>
      <c r="U48" s="226"/>
      <c r="V48" s="226"/>
      <c r="W48" s="226"/>
      <c r="X48" s="226"/>
      <c r="Y48" s="226"/>
      <c r="Z48" s="216"/>
      <c r="AA48" s="216"/>
      <c r="AB48" s="216"/>
      <c r="AC48" s="216"/>
      <c r="AD48" s="216"/>
      <c r="AE48" s="216"/>
      <c r="AF48" s="216"/>
      <c r="AG48" s="216" t="s">
        <v>124</v>
      </c>
      <c r="AH48" s="216">
        <v>0</v>
      </c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2" x14ac:dyDescent="0.2">
      <c r="A49" s="223"/>
      <c r="B49" s="224"/>
      <c r="C49" s="258"/>
      <c r="D49" s="249"/>
      <c r="E49" s="249"/>
      <c r="F49" s="249"/>
      <c r="G49" s="249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26"/>
      <c r="Z49" s="216"/>
      <c r="AA49" s="216"/>
      <c r="AB49" s="216"/>
      <c r="AC49" s="216"/>
      <c r="AD49" s="216"/>
      <c r="AE49" s="216"/>
      <c r="AF49" s="216"/>
      <c r="AG49" s="216" t="s">
        <v>126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22.5" outlineLevel="1" x14ac:dyDescent="0.2">
      <c r="A50" s="240">
        <v>5</v>
      </c>
      <c r="B50" s="241" t="s">
        <v>139</v>
      </c>
      <c r="C50" s="253" t="s">
        <v>140</v>
      </c>
      <c r="D50" s="242" t="s">
        <v>103</v>
      </c>
      <c r="E50" s="243">
        <v>1</v>
      </c>
      <c r="F50" s="244"/>
      <c r="G50" s="245">
        <f>ROUND(E50*F50,2)</f>
        <v>0</v>
      </c>
      <c r="H50" s="244"/>
      <c r="I50" s="245">
        <f>ROUND(E50*H50,2)</f>
        <v>0</v>
      </c>
      <c r="J50" s="244"/>
      <c r="K50" s="245">
        <f>ROUND(E50*J50,2)</f>
        <v>0</v>
      </c>
      <c r="L50" s="245">
        <v>21</v>
      </c>
      <c r="M50" s="245">
        <f>G50*(1+L50/100)</f>
        <v>0</v>
      </c>
      <c r="N50" s="243">
        <v>0.04</v>
      </c>
      <c r="O50" s="243">
        <f>ROUND(E50*N50,2)</f>
        <v>0.04</v>
      </c>
      <c r="P50" s="243">
        <v>0</v>
      </c>
      <c r="Q50" s="243">
        <f>ROUND(E50*P50,2)</f>
        <v>0</v>
      </c>
      <c r="R50" s="245"/>
      <c r="S50" s="245" t="s">
        <v>104</v>
      </c>
      <c r="T50" s="246" t="s">
        <v>105</v>
      </c>
      <c r="U50" s="226">
        <v>0</v>
      </c>
      <c r="V50" s="226">
        <f>ROUND(E50*U50,2)</f>
        <v>0</v>
      </c>
      <c r="W50" s="226"/>
      <c r="X50" s="226" t="s">
        <v>106</v>
      </c>
      <c r="Y50" s="226" t="s">
        <v>107</v>
      </c>
      <c r="Z50" s="216"/>
      <c r="AA50" s="216"/>
      <c r="AB50" s="216"/>
      <c r="AC50" s="216"/>
      <c r="AD50" s="216"/>
      <c r="AE50" s="216"/>
      <c r="AF50" s="216"/>
      <c r="AG50" s="216" t="s">
        <v>108</v>
      </c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ht="22.5" outlineLevel="2" x14ac:dyDescent="0.2">
      <c r="A51" s="223"/>
      <c r="B51" s="224"/>
      <c r="C51" s="254" t="s">
        <v>141</v>
      </c>
      <c r="D51" s="247"/>
      <c r="E51" s="247"/>
      <c r="F51" s="247"/>
      <c r="G51" s="247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6"/>
      <c r="AA51" s="216"/>
      <c r="AB51" s="216"/>
      <c r="AC51" s="216"/>
      <c r="AD51" s="216"/>
      <c r="AE51" s="216"/>
      <c r="AF51" s="216"/>
      <c r="AG51" s="216" t="s">
        <v>110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50" t="str">
        <f>C51</f>
        <v>z desek MDF, nosná kce z hoblovaného hranolového řeziva KVH, oplaštěná z přední strany a boků MDF deskou tl. 18 mm, kotvená do zdiva, součástí dodávky bude i dílenská dokumentace panelu</v>
      </c>
      <c r="BB51" s="216"/>
      <c r="BC51" s="216"/>
      <c r="BD51" s="216"/>
      <c r="BE51" s="216"/>
      <c r="BF51" s="216"/>
      <c r="BG51" s="216"/>
      <c r="BH51" s="216"/>
    </row>
    <row r="52" spans="1:60" outlineLevel="3" x14ac:dyDescent="0.2">
      <c r="A52" s="223"/>
      <c r="B52" s="224"/>
      <c r="C52" s="256" t="s">
        <v>118</v>
      </c>
      <c r="D52" s="227"/>
      <c r="E52" s="228"/>
      <c r="F52" s="229"/>
      <c r="G52" s="229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6"/>
      <c r="AA52" s="216"/>
      <c r="AB52" s="216"/>
      <c r="AC52" s="216"/>
      <c r="AD52" s="216"/>
      <c r="AE52" s="216"/>
      <c r="AF52" s="216"/>
      <c r="AG52" s="216" t="s">
        <v>110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3" x14ac:dyDescent="0.2">
      <c r="A53" s="223"/>
      <c r="B53" s="224"/>
      <c r="C53" s="256" t="s">
        <v>118</v>
      </c>
      <c r="D53" s="227"/>
      <c r="E53" s="228"/>
      <c r="F53" s="229"/>
      <c r="G53" s="229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6"/>
      <c r="AA53" s="216"/>
      <c r="AB53" s="216"/>
      <c r="AC53" s="216"/>
      <c r="AD53" s="216"/>
      <c r="AE53" s="216"/>
      <c r="AF53" s="216"/>
      <c r="AG53" s="216" t="s">
        <v>110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3" x14ac:dyDescent="0.2">
      <c r="A54" s="223"/>
      <c r="B54" s="224"/>
      <c r="C54" s="255" t="s">
        <v>119</v>
      </c>
      <c r="D54" s="248"/>
      <c r="E54" s="248"/>
      <c r="F54" s="248"/>
      <c r="G54" s="248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6"/>
      <c r="AA54" s="216"/>
      <c r="AB54" s="216"/>
      <c r="AC54" s="216"/>
      <c r="AD54" s="216"/>
      <c r="AE54" s="216"/>
      <c r="AF54" s="216"/>
      <c r="AG54" s="216" t="s">
        <v>110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3" x14ac:dyDescent="0.2">
      <c r="A55" s="223"/>
      <c r="B55" s="224"/>
      <c r="C55" s="255" t="s">
        <v>120</v>
      </c>
      <c r="D55" s="248"/>
      <c r="E55" s="248"/>
      <c r="F55" s="248"/>
      <c r="G55" s="248"/>
      <c r="H55" s="226"/>
      <c r="I55" s="226"/>
      <c r="J55" s="226"/>
      <c r="K55" s="226"/>
      <c r="L55" s="226"/>
      <c r="M55" s="226"/>
      <c r="N55" s="225"/>
      <c r="O55" s="225"/>
      <c r="P55" s="225"/>
      <c r="Q55" s="225"/>
      <c r="R55" s="226"/>
      <c r="S55" s="226"/>
      <c r="T55" s="226"/>
      <c r="U55" s="226"/>
      <c r="V55" s="226"/>
      <c r="W55" s="226"/>
      <c r="X55" s="226"/>
      <c r="Y55" s="226"/>
      <c r="Z55" s="216"/>
      <c r="AA55" s="216"/>
      <c r="AB55" s="216"/>
      <c r="AC55" s="216"/>
      <c r="AD55" s="216"/>
      <c r="AE55" s="216"/>
      <c r="AF55" s="216"/>
      <c r="AG55" s="216" t="s">
        <v>110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3" x14ac:dyDescent="0.2">
      <c r="A56" s="223"/>
      <c r="B56" s="224"/>
      <c r="C56" s="255" t="s">
        <v>121</v>
      </c>
      <c r="D56" s="248"/>
      <c r="E56" s="248"/>
      <c r="F56" s="248"/>
      <c r="G56" s="248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6"/>
      <c r="AA56" s="216"/>
      <c r="AB56" s="216"/>
      <c r="AC56" s="216"/>
      <c r="AD56" s="216"/>
      <c r="AE56" s="216"/>
      <c r="AF56" s="216"/>
      <c r="AG56" s="216" t="s">
        <v>110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3" x14ac:dyDescent="0.2">
      <c r="A57" s="223"/>
      <c r="B57" s="224"/>
      <c r="C57" s="255" t="s">
        <v>122</v>
      </c>
      <c r="D57" s="248"/>
      <c r="E57" s="248"/>
      <c r="F57" s="248"/>
      <c r="G57" s="248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6"/>
      <c r="AA57" s="216"/>
      <c r="AB57" s="216"/>
      <c r="AC57" s="216"/>
      <c r="AD57" s="216"/>
      <c r="AE57" s="216"/>
      <c r="AF57" s="216"/>
      <c r="AG57" s="216" t="s">
        <v>110</v>
      </c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2" x14ac:dyDescent="0.2">
      <c r="A58" s="223"/>
      <c r="B58" s="224"/>
      <c r="C58" s="257" t="s">
        <v>142</v>
      </c>
      <c r="D58" s="230"/>
      <c r="E58" s="231">
        <v>1</v>
      </c>
      <c r="F58" s="226"/>
      <c r="G58" s="226"/>
      <c r="H58" s="226"/>
      <c r="I58" s="226"/>
      <c r="J58" s="226"/>
      <c r="K58" s="226"/>
      <c r="L58" s="226"/>
      <c r="M58" s="226"/>
      <c r="N58" s="225"/>
      <c r="O58" s="225"/>
      <c r="P58" s="225"/>
      <c r="Q58" s="225"/>
      <c r="R58" s="226"/>
      <c r="S58" s="226"/>
      <c r="T58" s="226"/>
      <c r="U58" s="226"/>
      <c r="V58" s="226"/>
      <c r="W58" s="226"/>
      <c r="X58" s="226"/>
      <c r="Y58" s="226"/>
      <c r="Z58" s="216"/>
      <c r="AA58" s="216"/>
      <c r="AB58" s="216"/>
      <c r="AC58" s="216"/>
      <c r="AD58" s="216"/>
      <c r="AE58" s="216"/>
      <c r="AF58" s="216"/>
      <c r="AG58" s="216" t="s">
        <v>124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2" x14ac:dyDescent="0.2">
      <c r="A59" s="223"/>
      <c r="B59" s="224"/>
      <c r="C59" s="258"/>
      <c r="D59" s="249"/>
      <c r="E59" s="249"/>
      <c r="F59" s="249"/>
      <c r="G59" s="249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26"/>
      <c r="Z59" s="216"/>
      <c r="AA59" s="216"/>
      <c r="AB59" s="216"/>
      <c r="AC59" s="216"/>
      <c r="AD59" s="216"/>
      <c r="AE59" s="216"/>
      <c r="AF59" s="216"/>
      <c r="AG59" s="216" t="s">
        <v>126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ht="22.5" outlineLevel="1" x14ac:dyDescent="0.2">
      <c r="A60" s="240">
        <v>6</v>
      </c>
      <c r="B60" s="241" t="s">
        <v>143</v>
      </c>
      <c r="C60" s="253" t="s">
        <v>144</v>
      </c>
      <c r="D60" s="242" t="s">
        <v>103</v>
      </c>
      <c r="E60" s="243">
        <v>1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21</v>
      </c>
      <c r="M60" s="245">
        <f>G60*(1+L60/100)</f>
        <v>0</v>
      </c>
      <c r="N60" s="243">
        <v>0.04</v>
      </c>
      <c r="O60" s="243">
        <f>ROUND(E60*N60,2)</f>
        <v>0.04</v>
      </c>
      <c r="P60" s="243">
        <v>0</v>
      </c>
      <c r="Q60" s="243">
        <f>ROUND(E60*P60,2)</f>
        <v>0</v>
      </c>
      <c r="R60" s="245"/>
      <c r="S60" s="245" t="s">
        <v>104</v>
      </c>
      <c r="T60" s="246" t="s">
        <v>105</v>
      </c>
      <c r="U60" s="226">
        <v>0</v>
      </c>
      <c r="V60" s="226">
        <f>ROUND(E60*U60,2)</f>
        <v>0</v>
      </c>
      <c r="W60" s="226"/>
      <c r="X60" s="226" t="s">
        <v>106</v>
      </c>
      <c r="Y60" s="226" t="s">
        <v>107</v>
      </c>
      <c r="Z60" s="216"/>
      <c r="AA60" s="216"/>
      <c r="AB60" s="216"/>
      <c r="AC60" s="216"/>
      <c r="AD60" s="216"/>
      <c r="AE60" s="216"/>
      <c r="AF60" s="216"/>
      <c r="AG60" s="216" t="s">
        <v>108</v>
      </c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ht="22.5" outlineLevel="2" x14ac:dyDescent="0.2">
      <c r="A61" s="223"/>
      <c r="B61" s="224"/>
      <c r="C61" s="254" t="s">
        <v>141</v>
      </c>
      <c r="D61" s="247"/>
      <c r="E61" s="247"/>
      <c r="F61" s="247"/>
      <c r="G61" s="247"/>
      <c r="H61" s="226"/>
      <c r="I61" s="226"/>
      <c r="J61" s="226"/>
      <c r="K61" s="226"/>
      <c r="L61" s="226"/>
      <c r="M61" s="226"/>
      <c r="N61" s="225"/>
      <c r="O61" s="225"/>
      <c r="P61" s="225"/>
      <c r="Q61" s="225"/>
      <c r="R61" s="226"/>
      <c r="S61" s="226"/>
      <c r="T61" s="226"/>
      <c r="U61" s="226"/>
      <c r="V61" s="226"/>
      <c r="W61" s="226"/>
      <c r="X61" s="226"/>
      <c r="Y61" s="226"/>
      <c r="Z61" s="216"/>
      <c r="AA61" s="216"/>
      <c r="AB61" s="216"/>
      <c r="AC61" s="216"/>
      <c r="AD61" s="216"/>
      <c r="AE61" s="216"/>
      <c r="AF61" s="216"/>
      <c r="AG61" s="216" t="s">
        <v>110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50" t="str">
        <f>C61</f>
        <v>z desek MDF, nosná kce z hoblovaného hranolového řeziva KVH, oplaštěná z přední strany a boků MDF deskou tl. 18 mm, kotvená do zdiva, součástí dodávky bude i dílenská dokumentace panelu</v>
      </c>
      <c r="BB61" s="216"/>
      <c r="BC61" s="216"/>
      <c r="BD61" s="216"/>
      <c r="BE61" s="216"/>
      <c r="BF61" s="216"/>
      <c r="BG61" s="216"/>
      <c r="BH61" s="216"/>
    </row>
    <row r="62" spans="1:60" outlineLevel="3" x14ac:dyDescent="0.2">
      <c r="A62" s="223"/>
      <c r="B62" s="224"/>
      <c r="C62" s="256" t="s">
        <v>118</v>
      </c>
      <c r="D62" s="227"/>
      <c r="E62" s="228"/>
      <c r="F62" s="229"/>
      <c r="G62" s="229"/>
      <c r="H62" s="226"/>
      <c r="I62" s="226"/>
      <c r="J62" s="226"/>
      <c r="K62" s="226"/>
      <c r="L62" s="226"/>
      <c r="M62" s="226"/>
      <c r="N62" s="225"/>
      <c r="O62" s="225"/>
      <c r="P62" s="225"/>
      <c r="Q62" s="225"/>
      <c r="R62" s="226"/>
      <c r="S62" s="226"/>
      <c r="T62" s="226"/>
      <c r="U62" s="226"/>
      <c r="V62" s="226"/>
      <c r="W62" s="226"/>
      <c r="X62" s="226"/>
      <c r="Y62" s="226"/>
      <c r="Z62" s="216"/>
      <c r="AA62" s="216"/>
      <c r="AB62" s="216"/>
      <c r="AC62" s="216"/>
      <c r="AD62" s="216"/>
      <c r="AE62" s="216"/>
      <c r="AF62" s="216"/>
      <c r="AG62" s="216" t="s">
        <v>110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3" x14ac:dyDescent="0.2">
      <c r="A63" s="223"/>
      <c r="B63" s="224"/>
      <c r="C63" s="256" t="s">
        <v>118</v>
      </c>
      <c r="D63" s="227"/>
      <c r="E63" s="228"/>
      <c r="F63" s="229"/>
      <c r="G63" s="229"/>
      <c r="H63" s="226"/>
      <c r="I63" s="226"/>
      <c r="J63" s="226"/>
      <c r="K63" s="226"/>
      <c r="L63" s="226"/>
      <c r="M63" s="226"/>
      <c r="N63" s="225"/>
      <c r="O63" s="225"/>
      <c r="P63" s="225"/>
      <c r="Q63" s="225"/>
      <c r="R63" s="226"/>
      <c r="S63" s="226"/>
      <c r="T63" s="226"/>
      <c r="U63" s="226"/>
      <c r="V63" s="226"/>
      <c r="W63" s="226"/>
      <c r="X63" s="226"/>
      <c r="Y63" s="226"/>
      <c r="Z63" s="216"/>
      <c r="AA63" s="216"/>
      <c r="AB63" s="216"/>
      <c r="AC63" s="216"/>
      <c r="AD63" s="216"/>
      <c r="AE63" s="216"/>
      <c r="AF63" s="216"/>
      <c r="AG63" s="216" t="s">
        <v>110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3" x14ac:dyDescent="0.2">
      <c r="A64" s="223"/>
      <c r="B64" s="224"/>
      <c r="C64" s="255" t="s">
        <v>119</v>
      </c>
      <c r="D64" s="248"/>
      <c r="E64" s="248"/>
      <c r="F64" s="248"/>
      <c r="G64" s="248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6"/>
      <c r="AA64" s="216"/>
      <c r="AB64" s="216"/>
      <c r="AC64" s="216"/>
      <c r="AD64" s="216"/>
      <c r="AE64" s="216"/>
      <c r="AF64" s="216"/>
      <c r="AG64" s="216" t="s">
        <v>110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3" x14ac:dyDescent="0.2">
      <c r="A65" s="223"/>
      <c r="B65" s="224"/>
      <c r="C65" s="255" t="s">
        <v>120</v>
      </c>
      <c r="D65" s="248"/>
      <c r="E65" s="248"/>
      <c r="F65" s="248"/>
      <c r="G65" s="248"/>
      <c r="H65" s="226"/>
      <c r="I65" s="226"/>
      <c r="J65" s="226"/>
      <c r="K65" s="226"/>
      <c r="L65" s="226"/>
      <c r="M65" s="226"/>
      <c r="N65" s="225"/>
      <c r="O65" s="225"/>
      <c r="P65" s="225"/>
      <c r="Q65" s="225"/>
      <c r="R65" s="226"/>
      <c r="S65" s="226"/>
      <c r="T65" s="226"/>
      <c r="U65" s="226"/>
      <c r="V65" s="226"/>
      <c r="W65" s="226"/>
      <c r="X65" s="226"/>
      <c r="Y65" s="226"/>
      <c r="Z65" s="216"/>
      <c r="AA65" s="216"/>
      <c r="AB65" s="216"/>
      <c r="AC65" s="216"/>
      <c r="AD65" s="216"/>
      <c r="AE65" s="216"/>
      <c r="AF65" s="216"/>
      <c r="AG65" s="216" t="s">
        <v>110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3" x14ac:dyDescent="0.2">
      <c r="A66" s="223"/>
      <c r="B66" s="224"/>
      <c r="C66" s="255" t="s">
        <v>121</v>
      </c>
      <c r="D66" s="248"/>
      <c r="E66" s="248"/>
      <c r="F66" s="248"/>
      <c r="G66" s="248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26"/>
      <c r="Z66" s="216"/>
      <c r="AA66" s="216"/>
      <c r="AB66" s="216"/>
      <c r="AC66" s="216"/>
      <c r="AD66" s="216"/>
      <c r="AE66" s="216"/>
      <c r="AF66" s="216"/>
      <c r="AG66" s="216" t="s">
        <v>110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3" x14ac:dyDescent="0.2">
      <c r="A67" s="223"/>
      <c r="B67" s="224"/>
      <c r="C67" s="255" t="s">
        <v>122</v>
      </c>
      <c r="D67" s="248"/>
      <c r="E67" s="248"/>
      <c r="F67" s="248"/>
      <c r="G67" s="248"/>
      <c r="H67" s="226"/>
      <c r="I67" s="226"/>
      <c r="J67" s="226"/>
      <c r="K67" s="226"/>
      <c r="L67" s="226"/>
      <c r="M67" s="226"/>
      <c r="N67" s="225"/>
      <c r="O67" s="225"/>
      <c r="P67" s="225"/>
      <c r="Q67" s="225"/>
      <c r="R67" s="226"/>
      <c r="S67" s="226"/>
      <c r="T67" s="226"/>
      <c r="U67" s="226"/>
      <c r="V67" s="226"/>
      <c r="W67" s="226"/>
      <c r="X67" s="226"/>
      <c r="Y67" s="226"/>
      <c r="Z67" s="216"/>
      <c r="AA67" s="216"/>
      <c r="AB67" s="216"/>
      <c r="AC67" s="216"/>
      <c r="AD67" s="216"/>
      <c r="AE67" s="216"/>
      <c r="AF67" s="216"/>
      <c r="AG67" s="216" t="s">
        <v>110</v>
      </c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2" x14ac:dyDescent="0.2">
      <c r="A68" s="223"/>
      <c r="B68" s="224"/>
      <c r="C68" s="257" t="s">
        <v>145</v>
      </c>
      <c r="D68" s="230"/>
      <c r="E68" s="231">
        <v>1</v>
      </c>
      <c r="F68" s="226"/>
      <c r="G68" s="226"/>
      <c r="H68" s="226"/>
      <c r="I68" s="226"/>
      <c r="J68" s="226"/>
      <c r="K68" s="226"/>
      <c r="L68" s="226"/>
      <c r="M68" s="226"/>
      <c r="N68" s="225"/>
      <c r="O68" s="225"/>
      <c r="P68" s="225"/>
      <c r="Q68" s="225"/>
      <c r="R68" s="226"/>
      <c r="S68" s="226"/>
      <c r="T68" s="226"/>
      <c r="U68" s="226"/>
      <c r="V68" s="226"/>
      <c r="W68" s="226"/>
      <c r="X68" s="226"/>
      <c r="Y68" s="226"/>
      <c r="Z68" s="216"/>
      <c r="AA68" s="216"/>
      <c r="AB68" s="216"/>
      <c r="AC68" s="216"/>
      <c r="AD68" s="216"/>
      <c r="AE68" s="216"/>
      <c r="AF68" s="216"/>
      <c r="AG68" s="216" t="s">
        <v>124</v>
      </c>
      <c r="AH68" s="216">
        <v>0</v>
      </c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2" x14ac:dyDescent="0.2">
      <c r="A69" s="223"/>
      <c r="B69" s="224"/>
      <c r="C69" s="258"/>
      <c r="D69" s="249"/>
      <c r="E69" s="249"/>
      <c r="F69" s="249"/>
      <c r="G69" s="249"/>
      <c r="H69" s="226"/>
      <c r="I69" s="226"/>
      <c r="J69" s="226"/>
      <c r="K69" s="226"/>
      <c r="L69" s="226"/>
      <c r="M69" s="226"/>
      <c r="N69" s="225"/>
      <c r="O69" s="225"/>
      <c r="P69" s="225"/>
      <c r="Q69" s="225"/>
      <c r="R69" s="226"/>
      <c r="S69" s="226"/>
      <c r="T69" s="226"/>
      <c r="U69" s="226"/>
      <c r="V69" s="226"/>
      <c r="W69" s="226"/>
      <c r="X69" s="226"/>
      <c r="Y69" s="226"/>
      <c r="Z69" s="216"/>
      <c r="AA69" s="216"/>
      <c r="AB69" s="216"/>
      <c r="AC69" s="216"/>
      <c r="AD69" s="216"/>
      <c r="AE69" s="216"/>
      <c r="AF69" s="216"/>
      <c r="AG69" s="216" t="s">
        <v>126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ht="22.5" outlineLevel="1" x14ac:dyDescent="0.2">
      <c r="A70" s="240">
        <v>7</v>
      </c>
      <c r="B70" s="241" t="s">
        <v>146</v>
      </c>
      <c r="C70" s="253" t="s">
        <v>147</v>
      </c>
      <c r="D70" s="242" t="s">
        <v>103</v>
      </c>
      <c r="E70" s="243">
        <v>1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21</v>
      </c>
      <c r="M70" s="245">
        <f>G70*(1+L70/100)</f>
        <v>0</v>
      </c>
      <c r="N70" s="243">
        <v>0.04</v>
      </c>
      <c r="O70" s="243">
        <f>ROUND(E70*N70,2)</f>
        <v>0.04</v>
      </c>
      <c r="P70" s="243">
        <v>0</v>
      </c>
      <c r="Q70" s="243">
        <f>ROUND(E70*P70,2)</f>
        <v>0</v>
      </c>
      <c r="R70" s="245"/>
      <c r="S70" s="245" t="s">
        <v>104</v>
      </c>
      <c r="T70" s="246" t="s">
        <v>105</v>
      </c>
      <c r="U70" s="226">
        <v>0</v>
      </c>
      <c r="V70" s="226">
        <f>ROUND(E70*U70,2)</f>
        <v>0</v>
      </c>
      <c r="W70" s="226"/>
      <c r="X70" s="226" t="s">
        <v>106</v>
      </c>
      <c r="Y70" s="226" t="s">
        <v>107</v>
      </c>
      <c r="Z70" s="216"/>
      <c r="AA70" s="216"/>
      <c r="AB70" s="216"/>
      <c r="AC70" s="216"/>
      <c r="AD70" s="216"/>
      <c r="AE70" s="216"/>
      <c r="AF70" s="216"/>
      <c r="AG70" s="216" t="s">
        <v>108</v>
      </c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ht="22.5" outlineLevel="2" x14ac:dyDescent="0.2">
      <c r="A71" s="223"/>
      <c r="B71" s="224"/>
      <c r="C71" s="254" t="s">
        <v>148</v>
      </c>
      <c r="D71" s="247"/>
      <c r="E71" s="247"/>
      <c r="F71" s="247"/>
      <c r="G71" s="247"/>
      <c r="H71" s="226"/>
      <c r="I71" s="226"/>
      <c r="J71" s="226"/>
      <c r="K71" s="226"/>
      <c r="L71" s="226"/>
      <c r="M71" s="226"/>
      <c r="N71" s="225"/>
      <c r="O71" s="225"/>
      <c r="P71" s="225"/>
      <c r="Q71" s="225"/>
      <c r="R71" s="226"/>
      <c r="S71" s="226"/>
      <c r="T71" s="226"/>
      <c r="U71" s="226"/>
      <c r="V71" s="226"/>
      <c r="W71" s="226"/>
      <c r="X71" s="226"/>
      <c r="Y71" s="226"/>
      <c r="Z71" s="216"/>
      <c r="AA71" s="216"/>
      <c r="AB71" s="216"/>
      <c r="AC71" s="216"/>
      <c r="AD71" s="216"/>
      <c r="AE71" s="216"/>
      <c r="AF71" s="216"/>
      <c r="AG71" s="216" t="s">
        <v>110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50" t="str">
        <f>C71</f>
        <v>z desek MDF, nosná kce z hoblovaného hranolového řeziva KVH, oplaštěná z přední strany a boků voděodolnou MDF deskou tl. 18 mm, kotvená do zdiva, součástí dodávky bude i dílenská dokumentace panelu</v>
      </c>
      <c r="BB71" s="216"/>
      <c r="BC71" s="216"/>
      <c r="BD71" s="216"/>
      <c r="BE71" s="216"/>
      <c r="BF71" s="216"/>
      <c r="BG71" s="216"/>
      <c r="BH71" s="216"/>
    </row>
    <row r="72" spans="1:60" outlineLevel="3" x14ac:dyDescent="0.2">
      <c r="A72" s="223"/>
      <c r="B72" s="224"/>
      <c r="C72" s="256" t="s">
        <v>118</v>
      </c>
      <c r="D72" s="227"/>
      <c r="E72" s="228"/>
      <c r="F72" s="229"/>
      <c r="G72" s="229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6"/>
      <c r="AA72" s="216"/>
      <c r="AB72" s="216"/>
      <c r="AC72" s="216"/>
      <c r="AD72" s="216"/>
      <c r="AE72" s="216"/>
      <c r="AF72" s="216"/>
      <c r="AG72" s="216" t="s">
        <v>110</v>
      </c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3" x14ac:dyDescent="0.2">
      <c r="A73" s="223"/>
      <c r="B73" s="224"/>
      <c r="C73" s="256" t="s">
        <v>118</v>
      </c>
      <c r="D73" s="227"/>
      <c r="E73" s="228"/>
      <c r="F73" s="229"/>
      <c r="G73" s="229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26"/>
      <c r="Z73" s="216"/>
      <c r="AA73" s="216"/>
      <c r="AB73" s="216"/>
      <c r="AC73" s="216"/>
      <c r="AD73" s="216"/>
      <c r="AE73" s="216"/>
      <c r="AF73" s="216"/>
      <c r="AG73" s="216" t="s">
        <v>110</v>
      </c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3" x14ac:dyDescent="0.2">
      <c r="A74" s="223"/>
      <c r="B74" s="224"/>
      <c r="C74" s="255" t="s">
        <v>119</v>
      </c>
      <c r="D74" s="248"/>
      <c r="E74" s="248"/>
      <c r="F74" s="248"/>
      <c r="G74" s="248"/>
      <c r="H74" s="226"/>
      <c r="I74" s="226"/>
      <c r="J74" s="226"/>
      <c r="K74" s="226"/>
      <c r="L74" s="226"/>
      <c r="M74" s="226"/>
      <c r="N74" s="225"/>
      <c r="O74" s="225"/>
      <c r="P74" s="225"/>
      <c r="Q74" s="225"/>
      <c r="R74" s="226"/>
      <c r="S74" s="226"/>
      <c r="T74" s="226"/>
      <c r="U74" s="226"/>
      <c r="V74" s="226"/>
      <c r="W74" s="226"/>
      <c r="X74" s="226"/>
      <c r="Y74" s="226"/>
      <c r="Z74" s="216"/>
      <c r="AA74" s="216"/>
      <c r="AB74" s="216"/>
      <c r="AC74" s="216"/>
      <c r="AD74" s="216"/>
      <c r="AE74" s="216"/>
      <c r="AF74" s="216"/>
      <c r="AG74" s="216" t="s">
        <v>110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3" x14ac:dyDescent="0.2">
      <c r="A75" s="223"/>
      <c r="B75" s="224"/>
      <c r="C75" s="255" t="s">
        <v>120</v>
      </c>
      <c r="D75" s="248"/>
      <c r="E75" s="248"/>
      <c r="F75" s="248"/>
      <c r="G75" s="248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26"/>
      <c r="Z75" s="216"/>
      <c r="AA75" s="216"/>
      <c r="AB75" s="216"/>
      <c r="AC75" s="216"/>
      <c r="AD75" s="216"/>
      <c r="AE75" s="216"/>
      <c r="AF75" s="216"/>
      <c r="AG75" s="216" t="s">
        <v>110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3" x14ac:dyDescent="0.2">
      <c r="A76" s="223"/>
      <c r="B76" s="224"/>
      <c r="C76" s="255" t="s">
        <v>121</v>
      </c>
      <c r="D76" s="248"/>
      <c r="E76" s="248"/>
      <c r="F76" s="248"/>
      <c r="G76" s="248"/>
      <c r="H76" s="226"/>
      <c r="I76" s="226"/>
      <c r="J76" s="226"/>
      <c r="K76" s="226"/>
      <c r="L76" s="226"/>
      <c r="M76" s="226"/>
      <c r="N76" s="225"/>
      <c r="O76" s="225"/>
      <c r="P76" s="225"/>
      <c r="Q76" s="225"/>
      <c r="R76" s="226"/>
      <c r="S76" s="226"/>
      <c r="T76" s="226"/>
      <c r="U76" s="226"/>
      <c r="V76" s="226"/>
      <c r="W76" s="226"/>
      <c r="X76" s="226"/>
      <c r="Y76" s="226"/>
      <c r="Z76" s="216"/>
      <c r="AA76" s="216"/>
      <c r="AB76" s="216"/>
      <c r="AC76" s="216"/>
      <c r="AD76" s="216"/>
      <c r="AE76" s="216"/>
      <c r="AF76" s="216"/>
      <c r="AG76" s="216" t="s">
        <v>110</v>
      </c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3" x14ac:dyDescent="0.2">
      <c r="A77" s="223"/>
      <c r="B77" s="224"/>
      <c r="C77" s="255" t="s">
        <v>122</v>
      </c>
      <c r="D77" s="248"/>
      <c r="E77" s="248"/>
      <c r="F77" s="248"/>
      <c r="G77" s="248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26"/>
      <c r="Z77" s="216"/>
      <c r="AA77" s="216"/>
      <c r="AB77" s="216"/>
      <c r="AC77" s="216"/>
      <c r="AD77" s="216"/>
      <c r="AE77" s="216"/>
      <c r="AF77" s="216"/>
      <c r="AG77" s="216" t="s">
        <v>110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2" x14ac:dyDescent="0.2">
      <c r="A78" s="223"/>
      <c r="B78" s="224"/>
      <c r="C78" s="257" t="s">
        <v>145</v>
      </c>
      <c r="D78" s="230"/>
      <c r="E78" s="231">
        <v>1</v>
      </c>
      <c r="F78" s="226"/>
      <c r="G78" s="226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26"/>
      <c r="Z78" s="216"/>
      <c r="AA78" s="216"/>
      <c r="AB78" s="216"/>
      <c r="AC78" s="216"/>
      <c r="AD78" s="216"/>
      <c r="AE78" s="216"/>
      <c r="AF78" s="216"/>
      <c r="AG78" s="216" t="s">
        <v>124</v>
      </c>
      <c r="AH78" s="216">
        <v>0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2" x14ac:dyDescent="0.2">
      <c r="A79" s="223"/>
      <c r="B79" s="224"/>
      <c r="C79" s="258"/>
      <c r="D79" s="249"/>
      <c r="E79" s="249"/>
      <c r="F79" s="249"/>
      <c r="G79" s="249"/>
      <c r="H79" s="226"/>
      <c r="I79" s="226"/>
      <c r="J79" s="226"/>
      <c r="K79" s="226"/>
      <c r="L79" s="226"/>
      <c r="M79" s="226"/>
      <c r="N79" s="225"/>
      <c r="O79" s="225"/>
      <c r="P79" s="225"/>
      <c r="Q79" s="225"/>
      <c r="R79" s="226"/>
      <c r="S79" s="226"/>
      <c r="T79" s="226"/>
      <c r="U79" s="226"/>
      <c r="V79" s="226"/>
      <c r="W79" s="226"/>
      <c r="X79" s="226"/>
      <c r="Y79" s="226"/>
      <c r="Z79" s="216"/>
      <c r="AA79" s="216"/>
      <c r="AB79" s="216"/>
      <c r="AC79" s="216"/>
      <c r="AD79" s="216"/>
      <c r="AE79" s="216"/>
      <c r="AF79" s="216"/>
      <c r="AG79" s="216" t="s">
        <v>126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ht="22.5" outlineLevel="1" x14ac:dyDescent="0.2">
      <c r="A80" s="240">
        <v>8</v>
      </c>
      <c r="B80" s="241" t="s">
        <v>149</v>
      </c>
      <c r="C80" s="253" t="s">
        <v>150</v>
      </c>
      <c r="D80" s="242" t="s">
        <v>103</v>
      </c>
      <c r="E80" s="243">
        <v>1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21</v>
      </c>
      <c r="M80" s="245">
        <f>G80*(1+L80/100)</f>
        <v>0</v>
      </c>
      <c r="N80" s="243">
        <v>0.04</v>
      </c>
      <c r="O80" s="243">
        <f>ROUND(E80*N80,2)</f>
        <v>0.04</v>
      </c>
      <c r="P80" s="243">
        <v>0</v>
      </c>
      <c r="Q80" s="243">
        <f>ROUND(E80*P80,2)</f>
        <v>0</v>
      </c>
      <c r="R80" s="245"/>
      <c r="S80" s="245" t="s">
        <v>104</v>
      </c>
      <c r="T80" s="246" t="s">
        <v>105</v>
      </c>
      <c r="U80" s="226">
        <v>0</v>
      </c>
      <c r="V80" s="226">
        <f>ROUND(E80*U80,2)</f>
        <v>0</v>
      </c>
      <c r="W80" s="226"/>
      <c r="X80" s="226" t="s">
        <v>106</v>
      </c>
      <c r="Y80" s="226" t="s">
        <v>107</v>
      </c>
      <c r="Z80" s="216"/>
      <c r="AA80" s="216"/>
      <c r="AB80" s="216"/>
      <c r="AC80" s="216"/>
      <c r="AD80" s="216"/>
      <c r="AE80" s="216"/>
      <c r="AF80" s="216"/>
      <c r="AG80" s="216" t="s">
        <v>108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ht="22.5" outlineLevel="2" x14ac:dyDescent="0.2">
      <c r="A81" s="223"/>
      <c r="B81" s="224"/>
      <c r="C81" s="254" t="s">
        <v>148</v>
      </c>
      <c r="D81" s="247"/>
      <c r="E81" s="247"/>
      <c r="F81" s="247"/>
      <c r="G81" s="247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26"/>
      <c r="Z81" s="216"/>
      <c r="AA81" s="216"/>
      <c r="AB81" s="216"/>
      <c r="AC81" s="216"/>
      <c r="AD81" s="216"/>
      <c r="AE81" s="216"/>
      <c r="AF81" s="216"/>
      <c r="AG81" s="216" t="s">
        <v>110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50" t="str">
        <f>C81</f>
        <v>z desek MDF, nosná kce z hoblovaného hranolového řeziva KVH, oplaštěná z přední strany a boků voděodolnou MDF deskou tl. 18 mm, kotvená do zdiva, součástí dodávky bude i dílenská dokumentace panelu</v>
      </c>
      <c r="BB81" s="216"/>
      <c r="BC81" s="216"/>
      <c r="BD81" s="216"/>
      <c r="BE81" s="216"/>
      <c r="BF81" s="216"/>
      <c r="BG81" s="216"/>
      <c r="BH81" s="216"/>
    </row>
    <row r="82" spans="1:60" outlineLevel="3" x14ac:dyDescent="0.2">
      <c r="A82" s="223"/>
      <c r="B82" s="224"/>
      <c r="C82" s="256" t="s">
        <v>118</v>
      </c>
      <c r="D82" s="227"/>
      <c r="E82" s="228"/>
      <c r="F82" s="229"/>
      <c r="G82" s="229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26"/>
      <c r="Z82" s="216"/>
      <c r="AA82" s="216"/>
      <c r="AB82" s="216"/>
      <c r="AC82" s="216"/>
      <c r="AD82" s="216"/>
      <c r="AE82" s="216"/>
      <c r="AF82" s="216"/>
      <c r="AG82" s="216" t="s">
        <v>110</v>
      </c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3" x14ac:dyDescent="0.2">
      <c r="A83" s="223"/>
      <c r="B83" s="224"/>
      <c r="C83" s="255" t="s">
        <v>119</v>
      </c>
      <c r="D83" s="248"/>
      <c r="E83" s="248"/>
      <c r="F83" s="248"/>
      <c r="G83" s="248"/>
      <c r="H83" s="226"/>
      <c r="I83" s="226"/>
      <c r="J83" s="226"/>
      <c r="K83" s="226"/>
      <c r="L83" s="226"/>
      <c r="M83" s="226"/>
      <c r="N83" s="225"/>
      <c r="O83" s="225"/>
      <c r="P83" s="225"/>
      <c r="Q83" s="225"/>
      <c r="R83" s="226"/>
      <c r="S83" s="226"/>
      <c r="T83" s="226"/>
      <c r="U83" s="226"/>
      <c r="V83" s="226"/>
      <c r="W83" s="226"/>
      <c r="X83" s="226"/>
      <c r="Y83" s="226"/>
      <c r="Z83" s="216"/>
      <c r="AA83" s="216"/>
      <c r="AB83" s="216"/>
      <c r="AC83" s="216"/>
      <c r="AD83" s="216"/>
      <c r="AE83" s="216"/>
      <c r="AF83" s="216"/>
      <c r="AG83" s="216" t="s">
        <v>110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3" x14ac:dyDescent="0.2">
      <c r="A84" s="223"/>
      <c r="B84" s="224"/>
      <c r="C84" s="255" t="s">
        <v>120</v>
      </c>
      <c r="D84" s="248"/>
      <c r="E84" s="248"/>
      <c r="F84" s="248"/>
      <c r="G84" s="248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6"/>
      <c r="AA84" s="216"/>
      <c r="AB84" s="216"/>
      <c r="AC84" s="216"/>
      <c r="AD84" s="216"/>
      <c r="AE84" s="216"/>
      <c r="AF84" s="216"/>
      <c r="AG84" s="216" t="s">
        <v>110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3" x14ac:dyDescent="0.2">
      <c r="A85" s="223"/>
      <c r="B85" s="224"/>
      <c r="C85" s="255" t="s">
        <v>130</v>
      </c>
      <c r="D85" s="248"/>
      <c r="E85" s="248"/>
      <c r="F85" s="248"/>
      <c r="G85" s="248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26"/>
      <c r="Z85" s="216"/>
      <c r="AA85" s="216"/>
      <c r="AB85" s="216"/>
      <c r="AC85" s="216"/>
      <c r="AD85" s="216"/>
      <c r="AE85" s="216"/>
      <c r="AF85" s="216"/>
      <c r="AG85" s="216" t="s">
        <v>110</v>
      </c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2" x14ac:dyDescent="0.2">
      <c r="A86" s="223"/>
      <c r="B86" s="224"/>
      <c r="C86" s="257" t="s">
        <v>135</v>
      </c>
      <c r="D86" s="230"/>
      <c r="E86" s="231">
        <v>1</v>
      </c>
      <c r="F86" s="226"/>
      <c r="G86" s="226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26"/>
      <c r="Z86" s="216"/>
      <c r="AA86" s="216"/>
      <c r="AB86" s="216"/>
      <c r="AC86" s="216"/>
      <c r="AD86" s="216"/>
      <c r="AE86" s="216"/>
      <c r="AF86" s="216"/>
      <c r="AG86" s="216" t="s">
        <v>124</v>
      </c>
      <c r="AH86" s="216">
        <v>0</v>
      </c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2" x14ac:dyDescent="0.2">
      <c r="A87" s="223"/>
      <c r="B87" s="224"/>
      <c r="C87" s="258"/>
      <c r="D87" s="249"/>
      <c r="E87" s="249"/>
      <c r="F87" s="249"/>
      <c r="G87" s="249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26"/>
      <c r="Z87" s="216"/>
      <c r="AA87" s="216"/>
      <c r="AB87" s="216"/>
      <c r="AC87" s="216"/>
      <c r="AD87" s="216"/>
      <c r="AE87" s="216"/>
      <c r="AF87" s="216"/>
      <c r="AG87" s="216" t="s">
        <v>126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ht="22.5" outlineLevel="1" x14ac:dyDescent="0.2">
      <c r="A88" s="240">
        <v>9</v>
      </c>
      <c r="B88" s="241" t="s">
        <v>151</v>
      </c>
      <c r="C88" s="253" t="s">
        <v>152</v>
      </c>
      <c r="D88" s="242" t="s">
        <v>103</v>
      </c>
      <c r="E88" s="243">
        <v>4</v>
      </c>
      <c r="F88" s="244"/>
      <c r="G88" s="245">
        <f>ROUND(E88*F88,2)</f>
        <v>0</v>
      </c>
      <c r="H88" s="244"/>
      <c r="I88" s="245">
        <f>ROUND(E88*H88,2)</f>
        <v>0</v>
      </c>
      <c r="J88" s="244"/>
      <c r="K88" s="245">
        <f>ROUND(E88*J88,2)</f>
        <v>0</v>
      </c>
      <c r="L88" s="245">
        <v>21</v>
      </c>
      <c r="M88" s="245">
        <f>G88*(1+L88/100)</f>
        <v>0</v>
      </c>
      <c r="N88" s="243">
        <v>0.06</v>
      </c>
      <c r="O88" s="243">
        <f>ROUND(E88*N88,2)</f>
        <v>0.24</v>
      </c>
      <c r="P88" s="243">
        <v>0</v>
      </c>
      <c r="Q88" s="243">
        <f>ROUND(E88*P88,2)</f>
        <v>0</v>
      </c>
      <c r="R88" s="245"/>
      <c r="S88" s="245" t="s">
        <v>104</v>
      </c>
      <c r="T88" s="246" t="s">
        <v>105</v>
      </c>
      <c r="U88" s="226">
        <v>0</v>
      </c>
      <c r="V88" s="226">
        <f>ROUND(E88*U88,2)</f>
        <v>0</v>
      </c>
      <c r="W88" s="226"/>
      <c r="X88" s="226" t="s">
        <v>106</v>
      </c>
      <c r="Y88" s="226" t="s">
        <v>107</v>
      </c>
      <c r="Z88" s="216"/>
      <c r="AA88" s="216"/>
      <c r="AB88" s="216"/>
      <c r="AC88" s="216"/>
      <c r="AD88" s="216"/>
      <c r="AE88" s="216"/>
      <c r="AF88" s="216"/>
      <c r="AG88" s="216" t="s">
        <v>108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2" x14ac:dyDescent="0.2">
      <c r="A89" s="223"/>
      <c r="B89" s="224"/>
      <c r="C89" s="254" t="s">
        <v>153</v>
      </c>
      <c r="D89" s="247"/>
      <c r="E89" s="247"/>
      <c r="F89" s="247"/>
      <c r="G89" s="247"/>
      <c r="H89" s="226"/>
      <c r="I89" s="226"/>
      <c r="J89" s="226"/>
      <c r="K89" s="226"/>
      <c r="L89" s="226"/>
      <c r="M89" s="226"/>
      <c r="N89" s="225"/>
      <c r="O89" s="225"/>
      <c r="P89" s="225"/>
      <c r="Q89" s="225"/>
      <c r="R89" s="226"/>
      <c r="S89" s="226"/>
      <c r="T89" s="226"/>
      <c r="U89" s="226"/>
      <c r="V89" s="226"/>
      <c r="W89" s="226"/>
      <c r="X89" s="226"/>
      <c r="Y89" s="226"/>
      <c r="Z89" s="216"/>
      <c r="AA89" s="216"/>
      <c r="AB89" s="216"/>
      <c r="AC89" s="216"/>
      <c r="AD89" s="216"/>
      <c r="AE89" s="216"/>
      <c r="AF89" s="216"/>
      <c r="AG89" s="216" t="s">
        <v>110</v>
      </c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3" x14ac:dyDescent="0.2">
      <c r="A90" s="223"/>
      <c r="B90" s="224"/>
      <c r="C90" s="255" t="s">
        <v>154</v>
      </c>
      <c r="D90" s="248"/>
      <c r="E90" s="248"/>
      <c r="F90" s="248"/>
      <c r="G90" s="248"/>
      <c r="H90" s="226"/>
      <c r="I90" s="226"/>
      <c r="J90" s="226"/>
      <c r="K90" s="226"/>
      <c r="L90" s="226"/>
      <c r="M90" s="226"/>
      <c r="N90" s="225"/>
      <c r="O90" s="225"/>
      <c r="P90" s="225"/>
      <c r="Q90" s="225"/>
      <c r="R90" s="226"/>
      <c r="S90" s="226"/>
      <c r="T90" s="226"/>
      <c r="U90" s="226"/>
      <c r="V90" s="226"/>
      <c r="W90" s="226"/>
      <c r="X90" s="226"/>
      <c r="Y90" s="226"/>
      <c r="Z90" s="216"/>
      <c r="AA90" s="216"/>
      <c r="AB90" s="216"/>
      <c r="AC90" s="216"/>
      <c r="AD90" s="216"/>
      <c r="AE90" s="216"/>
      <c r="AF90" s="216"/>
      <c r="AG90" s="216" t="s">
        <v>110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3" x14ac:dyDescent="0.2">
      <c r="A91" s="223"/>
      <c r="B91" s="224"/>
      <c r="C91" s="255" t="s">
        <v>155</v>
      </c>
      <c r="D91" s="248"/>
      <c r="E91" s="248"/>
      <c r="F91" s="248"/>
      <c r="G91" s="248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26"/>
      <c r="Z91" s="216"/>
      <c r="AA91" s="216"/>
      <c r="AB91" s="216"/>
      <c r="AC91" s="216"/>
      <c r="AD91" s="216"/>
      <c r="AE91" s="216"/>
      <c r="AF91" s="216"/>
      <c r="AG91" s="216" t="s">
        <v>110</v>
      </c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3" x14ac:dyDescent="0.2">
      <c r="A92" s="223"/>
      <c r="B92" s="224"/>
      <c r="C92" s="255" t="s">
        <v>156</v>
      </c>
      <c r="D92" s="248"/>
      <c r="E92" s="248"/>
      <c r="F92" s="248"/>
      <c r="G92" s="248"/>
      <c r="H92" s="226"/>
      <c r="I92" s="226"/>
      <c r="J92" s="226"/>
      <c r="K92" s="226"/>
      <c r="L92" s="226"/>
      <c r="M92" s="226"/>
      <c r="N92" s="225"/>
      <c r="O92" s="225"/>
      <c r="P92" s="225"/>
      <c r="Q92" s="225"/>
      <c r="R92" s="226"/>
      <c r="S92" s="226"/>
      <c r="T92" s="226"/>
      <c r="U92" s="226"/>
      <c r="V92" s="226"/>
      <c r="W92" s="226"/>
      <c r="X92" s="226"/>
      <c r="Y92" s="226"/>
      <c r="Z92" s="216"/>
      <c r="AA92" s="216"/>
      <c r="AB92" s="216"/>
      <c r="AC92" s="216"/>
      <c r="AD92" s="216"/>
      <c r="AE92" s="216"/>
      <c r="AF92" s="216"/>
      <c r="AG92" s="216" t="s">
        <v>110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3" x14ac:dyDescent="0.2">
      <c r="A93" s="223"/>
      <c r="B93" s="224"/>
      <c r="C93" s="255" t="s">
        <v>157</v>
      </c>
      <c r="D93" s="248"/>
      <c r="E93" s="248"/>
      <c r="F93" s="248"/>
      <c r="G93" s="248"/>
      <c r="H93" s="226"/>
      <c r="I93" s="226"/>
      <c r="J93" s="226"/>
      <c r="K93" s="226"/>
      <c r="L93" s="226"/>
      <c r="M93" s="226"/>
      <c r="N93" s="225"/>
      <c r="O93" s="225"/>
      <c r="P93" s="225"/>
      <c r="Q93" s="225"/>
      <c r="R93" s="226"/>
      <c r="S93" s="226"/>
      <c r="T93" s="226"/>
      <c r="U93" s="226"/>
      <c r="V93" s="226"/>
      <c r="W93" s="226"/>
      <c r="X93" s="226"/>
      <c r="Y93" s="226"/>
      <c r="Z93" s="216"/>
      <c r="AA93" s="216"/>
      <c r="AB93" s="216"/>
      <c r="AC93" s="216"/>
      <c r="AD93" s="216"/>
      <c r="AE93" s="216"/>
      <c r="AF93" s="216"/>
      <c r="AG93" s="216" t="s">
        <v>110</v>
      </c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3" x14ac:dyDescent="0.2">
      <c r="A94" s="223"/>
      <c r="B94" s="224"/>
      <c r="C94" s="255" t="s">
        <v>158</v>
      </c>
      <c r="D94" s="248"/>
      <c r="E94" s="248"/>
      <c r="F94" s="248"/>
      <c r="G94" s="248"/>
      <c r="H94" s="226"/>
      <c r="I94" s="226"/>
      <c r="J94" s="226"/>
      <c r="K94" s="226"/>
      <c r="L94" s="226"/>
      <c r="M94" s="226"/>
      <c r="N94" s="225"/>
      <c r="O94" s="225"/>
      <c r="P94" s="225"/>
      <c r="Q94" s="225"/>
      <c r="R94" s="226"/>
      <c r="S94" s="226"/>
      <c r="T94" s="226"/>
      <c r="U94" s="226"/>
      <c r="V94" s="226"/>
      <c r="W94" s="226"/>
      <c r="X94" s="226"/>
      <c r="Y94" s="226"/>
      <c r="Z94" s="216"/>
      <c r="AA94" s="216"/>
      <c r="AB94" s="216"/>
      <c r="AC94" s="216"/>
      <c r="AD94" s="216"/>
      <c r="AE94" s="216"/>
      <c r="AF94" s="216"/>
      <c r="AG94" s="216" t="s">
        <v>110</v>
      </c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3" x14ac:dyDescent="0.2">
      <c r="A95" s="223"/>
      <c r="B95" s="224"/>
      <c r="C95" s="255" t="s">
        <v>159</v>
      </c>
      <c r="D95" s="248"/>
      <c r="E95" s="248"/>
      <c r="F95" s="248"/>
      <c r="G95" s="248"/>
      <c r="H95" s="226"/>
      <c r="I95" s="226"/>
      <c r="J95" s="226"/>
      <c r="K95" s="226"/>
      <c r="L95" s="226"/>
      <c r="M95" s="226"/>
      <c r="N95" s="225"/>
      <c r="O95" s="225"/>
      <c r="P95" s="225"/>
      <c r="Q95" s="225"/>
      <c r="R95" s="226"/>
      <c r="S95" s="226"/>
      <c r="T95" s="226"/>
      <c r="U95" s="226"/>
      <c r="V95" s="226"/>
      <c r="W95" s="226"/>
      <c r="X95" s="226"/>
      <c r="Y95" s="226"/>
      <c r="Z95" s="216"/>
      <c r="AA95" s="216"/>
      <c r="AB95" s="216"/>
      <c r="AC95" s="216"/>
      <c r="AD95" s="216"/>
      <c r="AE95" s="216"/>
      <c r="AF95" s="216"/>
      <c r="AG95" s="216" t="s">
        <v>110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3" x14ac:dyDescent="0.2">
      <c r="A96" s="223"/>
      <c r="B96" s="224"/>
      <c r="C96" s="255" t="s">
        <v>160</v>
      </c>
      <c r="D96" s="248"/>
      <c r="E96" s="248"/>
      <c r="F96" s="248"/>
      <c r="G96" s="248"/>
      <c r="H96" s="226"/>
      <c r="I96" s="226"/>
      <c r="J96" s="226"/>
      <c r="K96" s="226"/>
      <c r="L96" s="226"/>
      <c r="M96" s="226"/>
      <c r="N96" s="225"/>
      <c r="O96" s="225"/>
      <c r="P96" s="225"/>
      <c r="Q96" s="225"/>
      <c r="R96" s="226"/>
      <c r="S96" s="226"/>
      <c r="T96" s="226"/>
      <c r="U96" s="226"/>
      <c r="V96" s="226"/>
      <c r="W96" s="226"/>
      <c r="X96" s="226"/>
      <c r="Y96" s="226"/>
      <c r="Z96" s="216"/>
      <c r="AA96" s="216"/>
      <c r="AB96" s="216"/>
      <c r="AC96" s="216"/>
      <c r="AD96" s="216"/>
      <c r="AE96" s="216"/>
      <c r="AF96" s="216"/>
      <c r="AG96" s="216" t="s">
        <v>110</v>
      </c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3" x14ac:dyDescent="0.2">
      <c r="A97" s="223"/>
      <c r="B97" s="224"/>
      <c r="C97" s="256" t="s">
        <v>118</v>
      </c>
      <c r="D97" s="227"/>
      <c r="E97" s="228"/>
      <c r="F97" s="229"/>
      <c r="G97" s="229"/>
      <c r="H97" s="226"/>
      <c r="I97" s="226"/>
      <c r="J97" s="226"/>
      <c r="K97" s="226"/>
      <c r="L97" s="226"/>
      <c r="M97" s="226"/>
      <c r="N97" s="225"/>
      <c r="O97" s="225"/>
      <c r="P97" s="225"/>
      <c r="Q97" s="225"/>
      <c r="R97" s="226"/>
      <c r="S97" s="226"/>
      <c r="T97" s="226"/>
      <c r="U97" s="226"/>
      <c r="V97" s="226"/>
      <c r="W97" s="226"/>
      <c r="X97" s="226"/>
      <c r="Y97" s="226"/>
      <c r="Z97" s="216"/>
      <c r="AA97" s="216"/>
      <c r="AB97" s="216"/>
      <c r="AC97" s="216"/>
      <c r="AD97" s="216"/>
      <c r="AE97" s="216"/>
      <c r="AF97" s="216"/>
      <c r="AG97" s="216" t="s">
        <v>110</v>
      </c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3" x14ac:dyDescent="0.2">
      <c r="A98" s="223"/>
      <c r="B98" s="224"/>
      <c r="C98" s="255" t="s">
        <v>119</v>
      </c>
      <c r="D98" s="248"/>
      <c r="E98" s="248"/>
      <c r="F98" s="248"/>
      <c r="G98" s="248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6"/>
      <c r="AA98" s="216"/>
      <c r="AB98" s="216"/>
      <c r="AC98" s="216"/>
      <c r="AD98" s="216"/>
      <c r="AE98" s="216"/>
      <c r="AF98" s="216"/>
      <c r="AG98" s="216" t="s">
        <v>110</v>
      </c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3" x14ac:dyDescent="0.2">
      <c r="A99" s="223"/>
      <c r="B99" s="224"/>
      <c r="C99" s="255" t="s">
        <v>161</v>
      </c>
      <c r="D99" s="248"/>
      <c r="E99" s="248"/>
      <c r="F99" s="248"/>
      <c r="G99" s="248"/>
      <c r="H99" s="226"/>
      <c r="I99" s="226"/>
      <c r="J99" s="226"/>
      <c r="K99" s="226"/>
      <c r="L99" s="226"/>
      <c r="M99" s="226"/>
      <c r="N99" s="225"/>
      <c r="O99" s="225"/>
      <c r="P99" s="225"/>
      <c r="Q99" s="225"/>
      <c r="R99" s="226"/>
      <c r="S99" s="226"/>
      <c r="T99" s="226"/>
      <c r="U99" s="226"/>
      <c r="V99" s="226"/>
      <c r="W99" s="226"/>
      <c r="X99" s="226"/>
      <c r="Y99" s="226"/>
      <c r="Z99" s="216"/>
      <c r="AA99" s="216"/>
      <c r="AB99" s="216"/>
      <c r="AC99" s="216"/>
      <c r="AD99" s="216"/>
      <c r="AE99" s="216"/>
      <c r="AF99" s="216"/>
      <c r="AG99" s="216" t="s">
        <v>110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3" x14ac:dyDescent="0.2">
      <c r="A100" s="223"/>
      <c r="B100" s="224"/>
      <c r="C100" s="255" t="s">
        <v>162</v>
      </c>
      <c r="D100" s="248"/>
      <c r="E100" s="248"/>
      <c r="F100" s="248"/>
      <c r="G100" s="248"/>
      <c r="H100" s="226"/>
      <c r="I100" s="226"/>
      <c r="J100" s="226"/>
      <c r="K100" s="226"/>
      <c r="L100" s="226"/>
      <c r="M100" s="226"/>
      <c r="N100" s="225"/>
      <c r="O100" s="225"/>
      <c r="P100" s="225"/>
      <c r="Q100" s="225"/>
      <c r="R100" s="226"/>
      <c r="S100" s="226"/>
      <c r="T100" s="226"/>
      <c r="U100" s="226"/>
      <c r="V100" s="226"/>
      <c r="W100" s="226"/>
      <c r="X100" s="226"/>
      <c r="Y100" s="226"/>
      <c r="Z100" s="216"/>
      <c r="AA100" s="216"/>
      <c r="AB100" s="216"/>
      <c r="AC100" s="216"/>
      <c r="AD100" s="216"/>
      <c r="AE100" s="216"/>
      <c r="AF100" s="216"/>
      <c r="AG100" s="216" t="s">
        <v>110</v>
      </c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3" x14ac:dyDescent="0.2">
      <c r="A101" s="223"/>
      <c r="B101" s="224"/>
      <c r="C101" s="255" t="s">
        <v>163</v>
      </c>
      <c r="D101" s="248"/>
      <c r="E101" s="248"/>
      <c r="F101" s="248"/>
      <c r="G101" s="248"/>
      <c r="H101" s="226"/>
      <c r="I101" s="226"/>
      <c r="J101" s="226"/>
      <c r="K101" s="226"/>
      <c r="L101" s="226"/>
      <c r="M101" s="226"/>
      <c r="N101" s="225"/>
      <c r="O101" s="225"/>
      <c r="P101" s="225"/>
      <c r="Q101" s="225"/>
      <c r="R101" s="226"/>
      <c r="S101" s="226"/>
      <c r="T101" s="226"/>
      <c r="U101" s="226"/>
      <c r="V101" s="226"/>
      <c r="W101" s="226"/>
      <c r="X101" s="226"/>
      <c r="Y101" s="226"/>
      <c r="Z101" s="216"/>
      <c r="AA101" s="216"/>
      <c r="AB101" s="216"/>
      <c r="AC101" s="216"/>
      <c r="AD101" s="216"/>
      <c r="AE101" s="216"/>
      <c r="AF101" s="216"/>
      <c r="AG101" s="216" t="s">
        <v>110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2" x14ac:dyDescent="0.2">
      <c r="A102" s="223"/>
      <c r="B102" s="224"/>
      <c r="C102" s="257" t="s">
        <v>164</v>
      </c>
      <c r="D102" s="230"/>
      <c r="E102" s="231">
        <v>4</v>
      </c>
      <c r="F102" s="226"/>
      <c r="G102" s="226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26"/>
      <c r="Z102" s="216"/>
      <c r="AA102" s="216"/>
      <c r="AB102" s="216"/>
      <c r="AC102" s="216"/>
      <c r="AD102" s="216"/>
      <c r="AE102" s="216"/>
      <c r="AF102" s="216"/>
      <c r="AG102" s="216" t="s">
        <v>124</v>
      </c>
      <c r="AH102" s="216">
        <v>0</v>
      </c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3" x14ac:dyDescent="0.2">
      <c r="A103" s="223"/>
      <c r="B103" s="224"/>
      <c r="C103" s="257" t="s">
        <v>165</v>
      </c>
      <c r="D103" s="230"/>
      <c r="E103" s="231"/>
      <c r="F103" s="226"/>
      <c r="G103" s="226"/>
      <c r="H103" s="226"/>
      <c r="I103" s="226"/>
      <c r="J103" s="226"/>
      <c r="K103" s="226"/>
      <c r="L103" s="226"/>
      <c r="M103" s="226"/>
      <c r="N103" s="225"/>
      <c r="O103" s="225"/>
      <c r="P103" s="225"/>
      <c r="Q103" s="225"/>
      <c r="R103" s="226"/>
      <c r="S103" s="226"/>
      <c r="T103" s="226"/>
      <c r="U103" s="226"/>
      <c r="V103" s="226"/>
      <c r="W103" s="226"/>
      <c r="X103" s="226"/>
      <c r="Y103" s="226"/>
      <c r="Z103" s="216"/>
      <c r="AA103" s="216"/>
      <c r="AB103" s="216"/>
      <c r="AC103" s="216"/>
      <c r="AD103" s="216"/>
      <c r="AE103" s="216"/>
      <c r="AF103" s="216"/>
      <c r="AG103" s="216" t="s">
        <v>124</v>
      </c>
      <c r="AH103" s="216">
        <v>0</v>
      </c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2" x14ac:dyDescent="0.2">
      <c r="A104" s="223"/>
      <c r="B104" s="224"/>
      <c r="C104" s="258"/>
      <c r="D104" s="249"/>
      <c r="E104" s="249"/>
      <c r="F104" s="249"/>
      <c r="G104" s="249"/>
      <c r="H104" s="226"/>
      <c r="I104" s="226"/>
      <c r="J104" s="226"/>
      <c r="K104" s="226"/>
      <c r="L104" s="226"/>
      <c r="M104" s="226"/>
      <c r="N104" s="225"/>
      <c r="O104" s="225"/>
      <c r="P104" s="225"/>
      <c r="Q104" s="225"/>
      <c r="R104" s="226"/>
      <c r="S104" s="226"/>
      <c r="T104" s="226"/>
      <c r="U104" s="226"/>
      <c r="V104" s="226"/>
      <c r="W104" s="226"/>
      <c r="X104" s="226"/>
      <c r="Y104" s="226"/>
      <c r="Z104" s="216"/>
      <c r="AA104" s="216"/>
      <c r="AB104" s="216"/>
      <c r="AC104" s="216"/>
      <c r="AD104" s="216"/>
      <c r="AE104" s="216"/>
      <c r="AF104" s="216"/>
      <c r="AG104" s="216" t="s">
        <v>126</v>
      </c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22.5" outlineLevel="1" x14ac:dyDescent="0.2">
      <c r="A105" s="240">
        <v>10</v>
      </c>
      <c r="B105" s="241" t="s">
        <v>166</v>
      </c>
      <c r="C105" s="253" t="s">
        <v>152</v>
      </c>
      <c r="D105" s="242" t="s">
        <v>103</v>
      </c>
      <c r="E105" s="243">
        <v>1</v>
      </c>
      <c r="F105" s="244"/>
      <c r="G105" s="245">
        <f>ROUND(E105*F105,2)</f>
        <v>0</v>
      </c>
      <c r="H105" s="244"/>
      <c r="I105" s="245">
        <f>ROUND(E105*H105,2)</f>
        <v>0</v>
      </c>
      <c r="J105" s="244"/>
      <c r="K105" s="245">
        <f>ROUND(E105*J105,2)</f>
        <v>0</v>
      </c>
      <c r="L105" s="245">
        <v>21</v>
      </c>
      <c r="M105" s="245">
        <f>G105*(1+L105/100)</f>
        <v>0</v>
      </c>
      <c r="N105" s="243">
        <v>0.06</v>
      </c>
      <c r="O105" s="243">
        <f>ROUND(E105*N105,2)</f>
        <v>0.06</v>
      </c>
      <c r="P105" s="243">
        <v>0</v>
      </c>
      <c r="Q105" s="243">
        <f>ROUND(E105*P105,2)</f>
        <v>0</v>
      </c>
      <c r="R105" s="245"/>
      <c r="S105" s="245" t="s">
        <v>104</v>
      </c>
      <c r="T105" s="246" t="s">
        <v>105</v>
      </c>
      <c r="U105" s="226">
        <v>0</v>
      </c>
      <c r="V105" s="226">
        <f>ROUND(E105*U105,2)</f>
        <v>0</v>
      </c>
      <c r="W105" s="226"/>
      <c r="X105" s="226" t="s">
        <v>106</v>
      </c>
      <c r="Y105" s="226" t="s">
        <v>107</v>
      </c>
      <c r="Z105" s="216"/>
      <c r="AA105" s="216"/>
      <c r="AB105" s="216"/>
      <c r="AC105" s="216"/>
      <c r="AD105" s="216"/>
      <c r="AE105" s="216"/>
      <c r="AF105" s="216"/>
      <c r="AG105" s="216" t="s">
        <v>108</v>
      </c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2" x14ac:dyDescent="0.2">
      <c r="A106" s="223"/>
      <c r="B106" s="224"/>
      <c r="C106" s="254" t="s">
        <v>153</v>
      </c>
      <c r="D106" s="247"/>
      <c r="E106" s="247"/>
      <c r="F106" s="247"/>
      <c r="G106" s="247"/>
      <c r="H106" s="226"/>
      <c r="I106" s="226"/>
      <c r="J106" s="226"/>
      <c r="K106" s="226"/>
      <c r="L106" s="226"/>
      <c r="M106" s="226"/>
      <c r="N106" s="225"/>
      <c r="O106" s="225"/>
      <c r="P106" s="225"/>
      <c r="Q106" s="225"/>
      <c r="R106" s="226"/>
      <c r="S106" s="226"/>
      <c r="T106" s="226"/>
      <c r="U106" s="226"/>
      <c r="V106" s="226"/>
      <c r="W106" s="226"/>
      <c r="X106" s="226"/>
      <c r="Y106" s="226"/>
      <c r="Z106" s="216"/>
      <c r="AA106" s="216"/>
      <c r="AB106" s="216"/>
      <c r="AC106" s="216"/>
      <c r="AD106" s="216"/>
      <c r="AE106" s="216"/>
      <c r="AF106" s="216"/>
      <c r="AG106" s="216" t="s">
        <v>110</v>
      </c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3" x14ac:dyDescent="0.2">
      <c r="A107" s="223"/>
      <c r="B107" s="224"/>
      <c r="C107" s="255" t="s">
        <v>154</v>
      </c>
      <c r="D107" s="248"/>
      <c r="E107" s="248"/>
      <c r="F107" s="248"/>
      <c r="G107" s="248"/>
      <c r="H107" s="226"/>
      <c r="I107" s="226"/>
      <c r="J107" s="226"/>
      <c r="K107" s="226"/>
      <c r="L107" s="226"/>
      <c r="M107" s="226"/>
      <c r="N107" s="225"/>
      <c r="O107" s="225"/>
      <c r="P107" s="225"/>
      <c r="Q107" s="225"/>
      <c r="R107" s="226"/>
      <c r="S107" s="226"/>
      <c r="T107" s="226"/>
      <c r="U107" s="226"/>
      <c r="V107" s="226"/>
      <c r="W107" s="226"/>
      <c r="X107" s="226"/>
      <c r="Y107" s="226"/>
      <c r="Z107" s="216"/>
      <c r="AA107" s="216"/>
      <c r="AB107" s="216"/>
      <c r="AC107" s="216"/>
      <c r="AD107" s="216"/>
      <c r="AE107" s="216"/>
      <c r="AF107" s="216"/>
      <c r="AG107" s="216" t="s">
        <v>110</v>
      </c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3" x14ac:dyDescent="0.2">
      <c r="A108" s="223"/>
      <c r="B108" s="224"/>
      <c r="C108" s="255" t="s">
        <v>155</v>
      </c>
      <c r="D108" s="248"/>
      <c r="E108" s="248"/>
      <c r="F108" s="248"/>
      <c r="G108" s="248"/>
      <c r="H108" s="226"/>
      <c r="I108" s="226"/>
      <c r="J108" s="226"/>
      <c r="K108" s="226"/>
      <c r="L108" s="226"/>
      <c r="M108" s="226"/>
      <c r="N108" s="225"/>
      <c r="O108" s="225"/>
      <c r="P108" s="225"/>
      <c r="Q108" s="225"/>
      <c r="R108" s="226"/>
      <c r="S108" s="226"/>
      <c r="T108" s="226"/>
      <c r="U108" s="226"/>
      <c r="V108" s="226"/>
      <c r="W108" s="226"/>
      <c r="X108" s="226"/>
      <c r="Y108" s="226"/>
      <c r="Z108" s="216"/>
      <c r="AA108" s="216"/>
      <c r="AB108" s="216"/>
      <c r="AC108" s="216"/>
      <c r="AD108" s="216"/>
      <c r="AE108" s="216"/>
      <c r="AF108" s="216"/>
      <c r="AG108" s="216" t="s">
        <v>110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3" x14ac:dyDescent="0.2">
      <c r="A109" s="223"/>
      <c r="B109" s="224"/>
      <c r="C109" s="255" t="s">
        <v>156</v>
      </c>
      <c r="D109" s="248"/>
      <c r="E109" s="248"/>
      <c r="F109" s="248"/>
      <c r="G109" s="248"/>
      <c r="H109" s="226"/>
      <c r="I109" s="226"/>
      <c r="J109" s="226"/>
      <c r="K109" s="226"/>
      <c r="L109" s="226"/>
      <c r="M109" s="226"/>
      <c r="N109" s="225"/>
      <c r="O109" s="225"/>
      <c r="P109" s="225"/>
      <c r="Q109" s="225"/>
      <c r="R109" s="226"/>
      <c r="S109" s="226"/>
      <c r="T109" s="226"/>
      <c r="U109" s="226"/>
      <c r="V109" s="226"/>
      <c r="W109" s="226"/>
      <c r="X109" s="226"/>
      <c r="Y109" s="226"/>
      <c r="Z109" s="216"/>
      <c r="AA109" s="216"/>
      <c r="AB109" s="216"/>
      <c r="AC109" s="216"/>
      <c r="AD109" s="216"/>
      <c r="AE109" s="216"/>
      <c r="AF109" s="216"/>
      <c r="AG109" s="216" t="s">
        <v>110</v>
      </c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3" x14ac:dyDescent="0.2">
      <c r="A110" s="223"/>
      <c r="B110" s="224"/>
      <c r="C110" s="255" t="s">
        <v>157</v>
      </c>
      <c r="D110" s="248"/>
      <c r="E110" s="248"/>
      <c r="F110" s="248"/>
      <c r="G110" s="248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26"/>
      <c r="Z110" s="216"/>
      <c r="AA110" s="216"/>
      <c r="AB110" s="216"/>
      <c r="AC110" s="216"/>
      <c r="AD110" s="216"/>
      <c r="AE110" s="216"/>
      <c r="AF110" s="216"/>
      <c r="AG110" s="216" t="s">
        <v>110</v>
      </c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3" x14ac:dyDescent="0.2">
      <c r="A111" s="223"/>
      <c r="B111" s="224"/>
      <c r="C111" s="255" t="s">
        <v>158</v>
      </c>
      <c r="D111" s="248"/>
      <c r="E111" s="248"/>
      <c r="F111" s="248"/>
      <c r="G111" s="248"/>
      <c r="H111" s="226"/>
      <c r="I111" s="226"/>
      <c r="J111" s="226"/>
      <c r="K111" s="226"/>
      <c r="L111" s="226"/>
      <c r="M111" s="226"/>
      <c r="N111" s="225"/>
      <c r="O111" s="225"/>
      <c r="P111" s="225"/>
      <c r="Q111" s="225"/>
      <c r="R111" s="226"/>
      <c r="S111" s="226"/>
      <c r="T111" s="226"/>
      <c r="U111" s="226"/>
      <c r="V111" s="226"/>
      <c r="W111" s="226"/>
      <c r="X111" s="226"/>
      <c r="Y111" s="226"/>
      <c r="Z111" s="216"/>
      <c r="AA111" s="216"/>
      <c r="AB111" s="216"/>
      <c r="AC111" s="216"/>
      <c r="AD111" s="216"/>
      <c r="AE111" s="216"/>
      <c r="AF111" s="216"/>
      <c r="AG111" s="216" t="s">
        <v>110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3" x14ac:dyDescent="0.2">
      <c r="A112" s="223"/>
      <c r="B112" s="224"/>
      <c r="C112" s="255" t="s">
        <v>159</v>
      </c>
      <c r="D112" s="248"/>
      <c r="E112" s="248"/>
      <c r="F112" s="248"/>
      <c r="G112" s="248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26"/>
      <c r="Z112" s="216"/>
      <c r="AA112" s="216"/>
      <c r="AB112" s="216"/>
      <c r="AC112" s="216"/>
      <c r="AD112" s="216"/>
      <c r="AE112" s="216"/>
      <c r="AF112" s="216"/>
      <c r="AG112" s="216" t="s">
        <v>110</v>
      </c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3" x14ac:dyDescent="0.2">
      <c r="A113" s="223"/>
      <c r="B113" s="224"/>
      <c r="C113" s="255" t="s">
        <v>160</v>
      </c>
      <c r="D113" s="248"/>
      <c r="E113" s="248"/>
      <c r="F113" s="248"/>
      <c r="G113" s="248"/>
      <c r="H113" s="226"/>
      <c r="I113" s="226"/>
      <c r="J113" s="226"/>
      <c r="K113" s="226"/>
      <c r="L113" s="226"/>
      <c r="M113" s="226"/>
      <c r="N113" s="225"/>
      <c r="O113" s="225"/>
      <c r="P113" s="225"/>
      <c r="Q113" s="225"/>
      <c r="R113" s="226"/>
      <c r="S113" s="226"/>
      <c r="T113" s="226"/>
      <c r="U113" s="226"/>
      <c r="V113" s="226"/>
      <c r="W113" s="226"/>
      <c r="X113" s="226"/>
      <c r="Y113" s="226"/>
      <c r="Z113" s="216"/>
      <c r="AA113" s="216"/>
      <c r="AB113" s="216"/>
      <c r="AC113" s="216"/>
      <c r="AD113" s="216"/>
      <c r="AE113" s="216"/>
      <c r="AF113" s="216"/>
      <c r="AG113" s="216" t="s">
        <v>110</v>
      </c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3" x14ac:dyDescent="0.2">
      <c r="A114" s="223"/>
      <c r="B114" s="224"/>
      <c r="C114" s="256" t="s">
        <v>118</v>
      </c>
      <c r="D114" s="227"/>
      <c r="E114" s="228"/>
      <c r="F114" s="229"/>
      <c r="G114" s="229"/>
      <c r="H114" s="226"/>
      <c r="I114" s="226"/>
      <c r="J114" s="226"/>
      <c r="K114" s="226"/>
      <c r="L114" s="226"/>
      <c r="M114" s="226"/>
      <c r="N114" s="225"/>
      <c r="O114" s="225"/>
      <c r="P114" s="225"/>
      <c r="Q114" s="225"/>
      <c r="R114" s="226"/>
      <c r="S114" s="226"/>
      <c r="T114" s="226"/>
      <c r="U114" s="226"/>
      <c r="V114" s="226"/>
      <c r="W114" s="226"/>
      <c r="X114" s="226"/>
      <c r="Y114" s="226"/>
      <c r="Z114" s="216"/>
      <c r="AA114" s="216"/>
      <c r="AB114" s="216"/>
      <c r="AC114" s="216"/>
      <c r="AD114" s="216"/>
      <c r="AE114" s="216"/>
      <c r="AF114" s="216"/>
      <c r="AG114" s="216" t="s">
        <v>110</v>
      </c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3" x14ac:dyDescent="0.2">
      <c r="A115" s="223"/>
      <c r="B115" s="224"/>
      <c r="C115" s="255" t="s">
        <v>119</v>
      </c>
      <c r="D115" s="248"/>
      <c r="E115" s="248"/>
      <c r="F115" s="248"/>
      <c r="G115" s="248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26"/>
      <c r="Z115" s="216"/>
      <c r="AA115" s="216"/>
      <c r="AB115" s="216"/>
      <c r="AC115" s="216"/>
      <c r="AD115" s="216"/>
      <c r="AE115" s="216"/>
      <c r="AF115" s="216"/>
      <c r="AG115" s="216" t="s">
        <v>110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3" x14ac:dyDescent="0.2">
      <c r="A116" s="223"/>
      <c r="B116" s="224"/>
      <c r="C116" s="255" t="s">
        <v>161</v>
      </c>
      <c r="D116" s="248"/>
      <c r="E116" s="248"/>
      <c r="F116" s="248"/>
      <c r="G116" s="248"/>
      <c r="H116" s="226"/>
      <c r="I116" s="226"/>
      <c r="J116" s="226"/>
      <c r="K116" s="226"/>
      <c r="L116" s="226"/>
      <c r="M116" s="226"/>
      <c r="N116" s="225"/>
      <c r="O116" s="225"/>
      <c r="P116" s="225"/>
      <c r="Q116" s="225"/>
      <c r="R116" s="226"/>
      <c r="S116" s="226"/>
      <c r="T116" s="226"/>
      <c r="U116" s="226"/>
      <c r="V116" s="226"/>
      <c r="W116" s="226"/>
      <c r="X116" s="226"/>
      <c r="Y116" s="226"/>
      <c r="Z116" s="216"/>
      <c r="AA116" s="216"/>
      <c r="AB116" s="216"/>
      <c r="AC116" s="216"/>
      <c r="AD116" s="216"/>
      <c r="AE116" s="216"/>
      <c r="AF116" s="216"/>
      <c r="AG116" s="216" t="s">
        <v>110</v>
      </c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3" x14ac:dyDescent="0.2">
      <c r="A117" s="223"/>
      <c r="B117" s="224"/>
      <c r="C117" s="255" t="s">
        <v>162</v>
      </c>
      <c r="D117" s="248"/>
      <c r="E117" s="248"/>
      <c r="F117" s="248"/>
      <c r="G117" s="248"/>
      <c r="H117" s="226"/>
      <c r="I117" s="226"/>
      <c r="J117" s="226"/>
      <c r="K117" s="226"/>
      <c r="L117" s="226"/>
      <c r="M117" s="226"/>
      <c r="N117" s="225"/>
      <c r="O117" s="225"/>
      <c r="P117" s="225"/>
      <c r="Q117" s="225"/>
      <c r="R117" s="226"/>
      <c r="S117" s="226"/>
      <c r="T117" s="226"/>
      <c r="U117" s="226"/>
      <c r="V117" s="226"/>
      <c r="W117" s="226"/>
      <c r="X117" s="226"/>
      <c r="Y117" s="226"/>
      <c r="Z117" s="216"/>
      <c r="AA117" s="216"/>
      <c r="AB117" s="216"/>
      <c r="AC117" s="216"/>
      <c r="AD117" s="216"/>
      <c r="AE117" s="216"/>
      <c r="AF117" s="216"/>
      <c r="AG117" s="216" t="s">
        <v>110</v>
      </c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3" x14ac:dyDescent="0.2">
      <c r="A118" s="223"/>
      <c r="B118" s="224"/>
      <c r="C118" s="255" t="s">
        <v>163</v>
      </c>
      <c r="D118" s="248"/>
      <c r="E118" s="248"/>
      <c r="F118" s="248"/>
      <c r="G118" s="248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26"/>
      <c r="Z118" s="216"/>
      <c r="AA118" s="216"/>
      <c r="AB118" s="216"/>
      <c r="AC118" s="216"/>
      <c r="AD118" s="216"/>
      <c r="AE118" s="216"/>
      <c r="AF118" s="216"/>
      <c r="AG118" s="216" t="s">
        <v>110</v>
      </c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2" x14ac:dyDescent="0.2">
      <c r="A119" s="223"/>
      <c r="B119" s="224"/>
      <c r="C119" s="257" t="s">
        <v>167</v>
      </c>
      <c r="D119" s="230"/>
      <c r="E119" s="231">
        <v>1</v>
      </c>
      <c r="F119" s="226"/>
      <c r="G119" s="226"/>
      <c r="H119" s="226"/>
      <c r="I119" s="226"/>
      <c r="J119" s="226"/>
      <c r="K119" s="226"/>
      <c r="L119" s="226"/>
      <c r="M119" s="226"/>
      <c r="N119" s="225"/>
      <c r="O119" s="225"/>
      <c r="P119" s="225"/>
      <c r="Q119" s="225"/>
      <c r="R119" s="226"/>
      <c r="S119" s="226"/>
      <c r="T119" s="226"/>
      <c r="U119" s="226"/>
      <c r="V119" s="226"/>
      <c r="W119" s="226"/>
      <c r="X119" s="226"/>
      <c r="Y119" s="226"/>
      <c r="Z119" s="216"/>
      <c r="AA119" s="216"/>
      <c r="AB119" s="216"/>
      <c r="AC119" s="216"/>
      <c r="AD119" s="216"/>
      <c r="AE119" s="216"/>
      <c r="AF119" s="216"/>
      <c r="AG119" s="216" t="s">
        <v>124</v>
      </c>
      <c r="AH119" s="216">
        <v>0</v>
      </c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3" x14ac:dyDescent="0.2">
      <c r="A120" s="223"/>
      <c r="B120" s="224"/>
      <c r="C120" s="257" t="s">
        <v>168</v>
      </c>
      <c r="D120" s="230"/>
      <c r="E120" s="231"/>
      <c r="F120" s="226"/>
      <c r="G120" s="226"/>
      <c r="H120" s="226"/>
      <c r="I120" s="226"/>
      <c r="J120" s="226"/>
      <c r="K120" s="226"/>
      <c r="L120" s="226"/>
      <c r="M120" s="226"/>
      <c r="N120" s="225"/>
      <c r="O120" s="225"/>
      <c r="P120" s="225"/>
      <c r="Q120" s="225"/>
      <c r="R120" s="226"/>
      <c r="S120" s="226"/>
      <c r="T120" s="226"/>
      <c r="U120" s="226"/>
      <c r="V120" s="226"/>
      <c r="W120" s="226"/>
      <c r="X120" s="226"/>
      <c r="Y120" s="226"/>
      <c r="Z120" s="216"/>
      <c r="AA120" s="216"/>
      <c r="AB120" s="216"/>
      <c r="AC120" s="216"/>
      <c r="AD120" s="216"/>
      <c r="AE120" s="216"/>
      <c r="AF120" s="216"/>
      <c r="AG120" s="216" t="s">
        <v>124</v>
      </c>
      <c r="AH120" s="216">
        <v>0</v>
      </c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2" x14ac:dyDescent="0.2">
      <c r="A121" s="223"/>
      <c r="B121" s="224"/>
      <c r="C121" s="258"/>
      <c r="D121" s="249"/>
      <c r="E121" s="249"/>
      <c r="F121" s="249"/>
      <c r="G121" s="249"/>
      <c r="H121" s="226"/>
      <c r="I121" s="226"/>
      <c r="J121" s="226"/>
      <c r="K121" s="226"/>
      <c r="L121" s="226"/>
      <c r="M121" s="226"/>
      <c r="N121" s="225"/>
      <c r="O121" s="225"/>
      <c r="P121" s="225"/>
      <c r="Q121" s="225"/>
      <c r="R121" s="226"/>
      <c r="S121" s="226"/>
      <c r="T121" s="226"/>
      <c r="U121" s="226"/>
      <c r="V121" s="226"/>
      <c r="W121" s="226"/>
      <c r="X121" s="226"/>
      <c r="Y121" s="226"/>
      <c r="Z121" s="216"/>
      <c r="AA121" s="216"/>
      <c r="AB121" s="216"/>
      <c r="AC121" s="216"/>
      <c r="AD121" s="216"/>
      <c r="AE121" s="216"/>
      <c r="AF121" s="216"/>
      <c r="AG121" s="216" t="s">
        <v>126</v>
      </c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x14ac:dyDescent="0.2">
      <c r="A122" s="233" t="s">
        <v>99</v>
      </c>
      <c r="B122" s="234" t="s">
        <v>67</v>
      </c>
      <c r="C122" s="252" t="s">
        <v>68</v>
      </c>
      <c r="D122" s="235"/>
      <c r="E122" s="236"/>
      <c r="F122" s="237"/>
      <c r="G122" s="237">
        <f>SUMIF(AG123:AG127,"&lt;&gt;NOR",G123:G127)</f>
        <v>0</v>
      </c>
      <c r="H122" s="237"/>
      <c r="I122" s="237">
        <f>SUM(I123:I127)</f>
        <v>0</v>
      </c>
      <c r="J122" s="237"/>
      <c r="K122" s="237">
        <f>SUM(K123:K127)</f>
        <v>0</v>
      </c>
      <c r="L122" s="237"/>
      <c r="M122" s="237">
        <f>SUM(M123:M127)</f>
        <v>0</v>
      </c>
      <c r="N122" s="236"/>
      <c r="O122" s="236">
        <f>SUM(O123:O127)</f>
        <v>0.04</v>
      </c>
      <c r="P122" s="236"/>
      <c r="Q122" s="236">
        <f>SUM(Q123:Q127)</f>
        <v>0</v>
      </c>
      <c r="R122" s="237"/>
      <c r="S122" s="237"/>
      <c r="T122" s="238"/>
      <c r="U122" s="232"/>
      <c r="V122" s="232">
        <f>SUM(V123:V127)</f>
        <v>100</v>
      </c>
      <c r="W122" s="232"/>
      <c r="X122" s="232"/>
      <c r="Y122" s="232"/>
      <c r="AG122" t="s">
        <v>100</v>
      </c>
    </row>
    <row r="123" spans="1:60" outlineLevel="1" x14ac:dyDescent="0.2">
      <c r="A123" s="240">
        <v>11</v>
      </c>
      <c r="B123" s="241" t="s">
        <v>169</v>
      </c>
      <c r="C123" s="253" t="s">
        <v>170</v>
      </c>
      <c r="D123" s="242" t="s">
        <v>171</v>
      </c>
      <c r="E123" s="243">
        <v>100</v>
      </c>
      <c r="F123" s="244"/>
      <c r="G123" s="245">
        <f>ROUND(E123*F123,2)</f>
        <v>0</v>
      </c>
      <c r="H123" s="244"/>
      <c r="I123" s="245">
        <f>ROUND(E123*H123,2)</f>
        <v>0</v>
      </c>
      <c r="J123" s="244"/>
      <c r="K123" s="245">
        <f>ROUND(E123*J123,2)</f>
        <v>0</v>
      </c>
      <c r="L123" s="245">
        <v>21</v>
      </c>
      <c r="M123" s="245">
        <f>G123*(1+L123/100)</f>
        <v>0</v>
      </c>
      <c r="N123" s="243">
        <v>0</v>
      </c>
      <c r="O123" s="243">
        <f>ROUND(E123*N123,2)</f>
        <v>0</v>
      </c>
      <c r="P123" s="243">
        <v>0</v>
      </c>
      <c r="Q123" s="243">
        <f>ROUND(E123*P123,2)</f>
        <v>0</v>
      </c>
      <c r="R123" s="245"/>
      <c r="S123" s="245" t="s">
        <v>104</v>
      </c>
      <c r="T123" s="246" t="s">
        <v>105</v>
      </c>
      <c r="U123" s="226">
        <v>1</v>
      </c>
      <c r="V123" s="226">
        <f>ROUND(E123*U123,2)</f>
        <v>100</v>
      </c>
      <c r="W123" s="226"/>
      <c r="X123" s="226" t="s">
        <v>172</v>
      </c>
      <c r="Y123" s="226" t="s">
        <v>107</v>
      </c>
      <c r="Z123" s="216"/>
      <c r="AA123" s="216"/>
      <c r="AB123" s="216"/>
      <c r="AC123" s="216"/>
      <c r="AD123" s="216"/>
      <c r="AE123" s="216"/>
      <c r="AF123" s="216"/>
      <c r="AG123" s="216" t="s">
        <v>173</v>
      </c>
      <c r="AH123" s="216"/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2" x14ac:dyDescent="0.2">
      <c r="A124" s="223"/>
      <c r="B124" s="224"/>
      <c r="C124" s="259"/>
      <c r="D124" s="251"/>
      <c r="E124" s="251"/>
      <c r="F124" s="251"/>
      <c r="G124" s="251"/>
      <c r="H124" s="226"/>
      <c r="I124" s="226"/>
      <c r="J124" s="226"/>
      <c r="K124" s="226"/>
      <c r="L124" s="226"/>
      <c r="M124" s="226"/>
      <c r="N124" s="225"/>
      <c r="O124" s="225"/>
      <c r="P124" s="225"/>
      <c r="Q124" s="225"/>
      <c r="R124" s="226"/>
      <c r="S124" s="226"/>
      <c r="T124" s="226"/>
      <c r="U124" s="226"/>
      <c r="V124" s="226"/>
      <c r="W124" s="226"/>
      <c r="X124" s="226"/>
      <c r="Y124" s="226"/>
      <c r="Z124" s="216"/>
      <c r="AA124" s="216"/>
      <c r="AB124" s="216"/>
      <c r="AC124" s="216"/>
      <c r="AD124" s="216"/>
      <c r="AE124" s="216"/>
      <c r="AF124" s="216"/>
      <c r="AG124" s="216" t="s">
        <v>126</v>
      </c>
      <c r="AH124" s="216"/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 x14ac:dyDescent="0.2">
      <c r="A125" s="240">
        <v>12</v>
      </c>
      <c r="B125" s="241" t="s">
        <v>174</v>
      </c>
      <c r="C125" s="253" t="s">
        <v>175</v>
      </c>
      <c r="D125" s="242" t="s">
        <v>103</v>
      </c>
      <c r="E125" s="243">
        <v>42</v>
      </c>
      <c r="F125" s="244"/>
      <c r="G125" s="245">
        <f>ROUND(E125*F125,2)</f>
        <v>0</v>
      </c>
      <c r="H125" s="244"/>
      <c r="I125" s="245">
        <f>ROUND(E125*H125,2)</f>
        <v>0</v>
      </c>
      <c r="J125" s="244"/>
      <c r="K125" s="245">
        <f>ROUND(E125*J125,2)</f>
        <v>0</v>
      </c>
      <c r="L125" s="245">
        <v>21</v>
      </c>
      <c r="M125" s="245">
        <f>G125*(1+L125/100)</f>
        <v>0</v>
      </c>
      <c r="N125" s="243">
        <v>1E-3</v>
      </c>
      <c r="O125" s="243">
        <f>ROUND(E125*N125,2)</f>
        <v>0.04</v>
      </c>
      <c r="P125" s="243">
        <v>0</v>
      </c>
      <c r="Q125" s="243">
        <f>ROUND(E125*P125,2)</f>
        <v>0</v>
      </c>
      <c r="R125" s="245"/>
      <c r="S125" s="245" t="s">
        <v>104</v>
      </c>
      <c r="T125" s="246" t="s">
        <v>105</v>
      </c>
      <c r="U125" s="226">
        <v>0</v>
      </c>
      <c r="V125" s="226">
        <f>ROUND(E125*U125,2)</f>
        <v>0</v>
      </c>
      <c r="W125" s="226"/>
      <c r="X125" s="226" t="s">
        <v>106</v>
      </c>
      <c r="Y125" s="226" t="s">
        <v>107</v>
      </c>
      <c r="Z125" s="216"/>
      <c r="AA125" s="216"/>
      <c r="AB125" s="216"/>
      <c r="AC125" s="216"/>
      <c r="AD125" s="216"/>
      <c r="AE125" s="216"/>
      <c r="AF125" s="216"/>
      <c r="AG125" s="216" t="s">
        <v>108</v>
      </c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2" x14ac:dyDescent="0.2">
      <c r="A126" s="223"/>
      <c r="B126" s="224"/>
      <c r="C126" s="257" t="s">
        <v>176</v>
      </c>
      <c r="D126" s="230"/>
      <c r="E126" s="231">
        <v>42</v>
      </c>
      <c r="F126" s="226"/>
      <c r="G126" s="226"/>
      <c r="H126" s="226"/>
      <c r="I126" s="226"/>
      <c r="J126" s="226"/>
      <c r="K126" s="226"/>
      <c r="L126" s="226"/>
      <c r="M126" s="226"/>
      <c r="N126" s="225"/>
      <c r="O126" s="225"/>
      <c r="P126" s="225"/>
      <c r="Q126" s="225"/>
      <c r="R126" s="226"/>
      <c r="S126" s="226"/>
      <c r="T126" s="226"/>
      <c r="U126" s="226"/>
      <c r="V126" s="226"/>
      <c r="W126" s="226"/>
      <c r="X126" s="226"/>
      <c r="Y126" s="226"/>
      <c r="Z126" s="216"/>
      <c r="AA126" s="216"/>
      <c r="AB126" s="216"/>
      <c r="AC126" s="216"/>
      <c r="AD126" s="216"/>
      <c r="AE126" s="216"/>
      <c r="AF126" s="216"/>
      <c r="AG126" s="216" t="s">
        <v>124</v>
      </c>
      <c r="AH126" s="216">
        <v>0</v>
      </c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2" x14ac:dyDescent="0.2">
      <c r="A127" s="223"/>
      <c r="B127" s="224"/>
      <c r="C127" s="258"/>
      <c r="D127" s="249"/>
      <c r="E127" s="249"/>
      <c r="F127" s="249"/>
      <c r="G127" s="249"/>
      <c r="H127" s="226"/>
      <c r="I127" s="226"/>
      <c r="J127" s="226"/>
      <c r="K127" s="226"/>
      <c r="L127" s="226"/>
      <c r="M127" s="226"/>
      <c r="N127" s="225"/>
      <c r="O127" s="225"/>
      <c r="P127" s="225"/>
      <c r="Q127" s="225"/>
      <c r="R127" s="226"/>
      <c r="S127" s="226"/>
      <c r="T127" s="226"/>
      <c r="U127" s="226"/>
      <c r="V127" s="226"/>
      <c r="W127" s="226"/>
      <c r="X127" s="226"/>
      <c r="Y127" s="226"/>
      <c r="Z127" s="216"/>
      <c r="AA127" s="216"/>
      <c r="AB127" s="216"/>
      <c r="AC127" s="216"/>
      <c r="AD127" s="216"/>
      <c r="AE127" s="216"/>
      <c r="AF127" s="216"/>
      <c r="AG127" s="216" t="s">
        <v>126</v>
      </c>
      <c r="AH127" s="216"/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x14ac:dyDescent="0.2">
      <c r="A128" s="3"/>
      <c r="B128" s="4"/>
      <c r="C128" s="260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AE128">
        <v>15</v>
      </c>
      <c r="AF128">
        <v>21</v>
      </c>
      <c r="AG128" t="s">
        <v>85</v>
      </c>
    </row>
    <row r="129" spans="1:33" x14ac:dyDescent="0.2">
      <c r="A129" s="219"/>
      <c r="B129" s="220" t="s">
        <v>29</v>
      </c>
      <c r="C129" s="261"/>
      <c r="D129" s="221"/>
      <c r="E129" s="222"/>
      <c r="F129" s="222"/>
      <c r="G129" s="239">
        <f>G8+G122</f>
        <v>0</v>
      </c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f>SUMIF(L7:L127,AE128,G7:G127)</f>
        <v>0</v>
      </c>
      <c r="AF129">
        <f>SUMIF(L7:L127,AF128,G7:G127)</f>
        <v>0</v>
      </c>
      <c r="AG129" t="s">
        <v>177</v>
      </c>
    </row>
    <row r="130" spans="1:33" x14ac:dyDescent="0.2">
      <c r="C130" s="262"/>
      <c r="D130" s="10"/>
      <c r="AG130" t="s">
        <v>178</v>
      </c>
    </row>
    <row r="131" spans="1:33" x14ac:dyDescent="0.2">
      <c r="D131" s="10"/>
    </row>
    <row r="132" spans="1:33" x14ac:dyDescent="0.2">
      <c r="D132" s="10"/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89luejr2UyxNaX5lIM20js0MwAW7kfBbZwq+u1tDYNHSGSl/G/TQo0tpQIm2jn2XaN/x43GY3x3v1y/OYpV0g==" saltValue="dguQKoCaa3BSy8jyWh5qsA==" spinCount="100000" sheet="1" formatRows="0"/>
  <mergeCells count="83">
    <mergeCell ref="C117:G117"/>
    <mergeCell ref="C118:G118"/>
    <mergeCell ref="C121:G121"/>
    <mergeCell ref="C124:G124"/>
    <mergeCell ref="C127:G127"/>
    <mergeCell ref="C110:G110"/>
    <mergeCell ref="C111:G111"/>
    <mergeCell ref="C112:G112"/>
    <mergeCell ref="C113:G113"/>
    <mergeCell ref="C115:G115"/>
    <mergeCell ref="C116:G116"/>
    <mergeCell ref="C101:G101"/>
    <mergeCell ref="C104:G104"/>
    <mergeCell ref="C106:G106"/>
    <mergeCell ref="C107:G107"/>
    <mergeCell ref="C108:G108"/>
    <mergeCell ref="C109:G109"/>
    <mergeCell ref="C94:G94"/>
    <mergeCell ref="C95:G95"/>
    <mergeCell ref="C96:G96"/>
    <mergeCell ref="C98:G98"/>
    <mergeCell ref="C99:G99"/>
    <mergeCell ref="C100:G100"/>
    <mergeCell ref="C87:G87"/>
    <mergeCell ref="C89:G89"/>
    <mergeCell ref="C90:G90"/>
    <mergeCell ref="C91:G91"/>
    <mergeCell ref="C92:G92"/>
    <mergeCell ref="C93:G93"/>
    <mergeCell ref="C77:G77"/>
    <mergeCell ref="C79:G79"/>
    <mergeCell ref="C81:G81"/>
    <mergeCell ref="C83:G83"/>
    <mergeCell ref="C84:G84"/>
    <mergeCell ref="C85:G85"/>
    <mergeCell ref="C67:G67"/>
    <mergeCell ref="C69:G69"/>
    <mergeCell ref="C71:G71"/>
    <mergeCell ref="C74:G74"/>
    <mergeCell ref="C75:G75"/>
    <mergeCell ref="C76:G76"/>
    <mergeCell ref="C57:G57"/>
    <mergeCell ref="C59:G59"/>
    <mergeCell ref="C61:G61"/>
    <mergeCell ref="C64:G64"/>
    <mergeCell ref="C65:G65"/>
    <mergeCell ref="C66:G66"/>
    <mergeCell ref="C47:G47"/>
    <mergeCell ref="C49:G49"/>
    <mergeCell ref="C51:G51"/>
    <mergeCell ref="C54:G54"/>
    <mergeCell ref="C55:G55"/>
    <mergeCell ref="C56:G56"/>
    <mergeCell ref="C38:G38"/>
    <mergeCell ref="C39:G39"/>
    <mergeCell ref="C41:G41"/>
    <mergeCell ref="C43:G43"/>
    <mergeCell ref="C45:G45"/>
    <mergeCell ref="C46:G46"/>
    <mergeCell ref="C29:G29"/>
    <mergeCell ref="C30:G30"/>
    <mergeCell ref="C31:G31"/>
    <mergeCell ref="C33:G33"/>
    <mergeCell ref="C35:G35"/>
    <mergeCell ref="C37:G37"/>
    <mergeCell ref="C19:G19"/>
    <mergeCell ref="C20:G20"/>
    <mergeCell ref="C21:G21"/>
    <mergeCell ref="C22:G22"/>
    <mergeCell ref="C25:G25"/>
    <mergeCell ref="C27:G27"/>
    <mergeCell ref="C12:G12"/>
    <mergeCell ref="C13:G13"/>
    <mergeCell ref="C14:G14"/>
    <mergeCell ref="C15:G15"/>
    <mergeCell ref="C16:G16"/>
    <mergeCell ref="C17:G1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M1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'M1 01 Pol'!Názvy_tisku</vt:lpstr>
      <vt:lpstr>oadresa</vt:lpstr>
      <vt:lpstr>Stavba!Objednatel</vt:lpstr>
      <vt:lpstr>Stavba!Objekt</vt:lpstr>
      <vt:lpstr>'M1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2019-03-19T12:27:02Z</cp:lastPrinted>
  <dcterms:created xsi:type="dcterms:W3CDTF">2009-04-08T07:15:50Z</dcterms:created>
  <dcterms:modified xsi:type="dcterms:W3CDTF">2022-08-03T18:17:50Z</dcterms:modified>
</cp:coreProperties>
</file>